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22" i="1"/>
  <c r="J111"/>
  <c r="H108" l="1"/>
  <c r="G108"/>
  <c r="F108"/>
  <c r="E108"/>
  <c r="H95"/>
  <c r="G95"/>
  <c r="F95"/>
  <c r="E95"/>
  <c r="H73"/>
  <c r="G73"/>
  <c r="F73"/>
  <c r="E73"/>
  <c r="E37"/>
  <c r="H25"/>
  <c r="G25"/>
  <c r="F25"/>
  <c r="E25"/>
  <c r="H13"/>
  <c r="G13"/>
  <c r="F13"/>
  <c r="E13"/>
  <c r="E107" l="1"/>
  <c r="H62"/>
  <c r="G62"/>
  <c r="F62"/>
  <c r="E62"/>
  <c r="H139" l="1"/>
  <c r="G139"/>
  <c r="F139"/>
  <c r="E139"/>
  <c r="D63"/>
  <c r="H104" l="1"/>
  <c r="G104"/>
  <c r="F104"/>
  <c r="E104"/>
  <c r="C51" l="1"/>
  <c r="H48"/>
  <c r="G48"/>
  <c r="F48"/>
  <c r="E48"/>
  <c r="D39"/>
  <c r="H33" l="1"/>
  <c r="G33"/>
  <c r="F33"/>
  <c r="E33"/>
  <c r="D26"/>
  <c r="D96" l="1"/>
  <c r="D110"/>
  <c r="D122"/>
  <c r="H120" l="1"/>
  <c r="G120"/>
  <c r="F120"/>
  <c r="E120"/>
  <c r="C39"/>
  <c r="H36"/>
  <c r="H39" s="1"/>
  <c r="G36"/>
  <c r="G39" s="1"/>
  <c r="F36"/>
  <c r="F39" s="1"/>
  <c r="E36"/>
  <c r="E39" s="1"/>
  <c r="D51"/>
  <c r="F51" l="1"/>
  <c r="H51"/>
  <c r="G51"/>
  <c r="E51"/>
  <c r="D140"/>
  <c r="C140"/>
  <c r="H140"/>
  <c r="G140"/>
  <c r="F140"/>
  <c r="E138"/>
  <c r="F63"/>
  <c r="C96"/>
  <c r="C63"/>
  <c r="F96" l="1"/>
  <c r="E96"/>
  <c r="H96"/>
  <c r="G96"/>
  <c r="E140"/>
  <c r="E63"/>
  <c r="H63"/>
  <c r="G63"/>
  <c r="E72" l="1"/>
  <c r="C15" l="1"/>
  <c r="C122" l="1"/>
  <c r="D75" l="1"/>
  <c r="D15" l="1"/>
  <c r="D142" s="1"/>
  <c r="C110" l="1"/>
  <c r="C75"/>
  <c r="C26"/>
  <c r="H122"/>
  <c r="H110"/>
  <c r="G110"/>
  <c r="F110"/>
  <c r="E110"/>
  <c r="E122" l="1"/>
  <c r="G122"/>
  <c r="F122"/>
  <c r="H75" l="1"/>
  <c r="G75"/>
  <c r="F75"/>
  <c r="E75"/>
  <c r="H26" l="1"/>
  <c r="G26"/>
  <c r="F26"/>
  <c r="E26"/>
  <c r="H15" l="1"/>
  <c r="G15"/>
  <c r="E15"/>
  <c r="F15"/>
</calcChain>
</file>

<file path=xl/sharedStrings.xml><?xml version="1.0" encoding="utf-8"?>
<sst xmlns="http://schemas.openxmlformats.org/spreadsheetml/2006/main" count="240" uniqueCount="70">
  <si>
    <t>Завтрак</t>
  </si>
  <si>
    <t>Приложение №8                                   к СанПиН 2.3/2.4.3590-20</t>
  </si>
  <si>
    <t>Меню приготавливаемых блюд</t>
  </si>
  <si>
    <t>Возрастная категория: 7-11 лет</t>
  </si>
  <si>
    <t>Неделя 1</t>
  </si>
  <si>
    <t>День 1</t>
  </si>
  <si>
    <t>вес блюда</t>
  </si>
  <si>
    <t>Пищевые вещества</t>
  </si>
  <si>
    <t>Белки</t>
  </si>
  <si>
    <t>Жиры</t>
  </si>
  <si>
    <t>Угле-  воды</t>
  </si>
  <si>
    <t>Энергетическая ценность</t>
  </si>
  <si>
    <t>№ рецептуры</t>
  </si>
  <si>
    <t>Наименование             блюда</t>
  </si>
  <si>
    <t>Макаронные изделия отварные</t>
  </si>
  <si>
    <t>309/2011</t>
  </si>
  <si>
    <t>Компот из смеси сухофруктов</t>
  </si>
  <si>
    <t>349/2011</t>
  </si>
  <si>
    <t>Итого</t>
  </si>
  <si>
    <t>Каша рассыпчатая (гречневая)</t>
  </si>
  <si>
    <t>День 2</t>
  </si>
  <si>
    <t>День 3</t>
  </si>
  <si>
    <t>291/2011</t>
  </si>
  <si>
    <t>День 4</t>
  </si>
  <si>
    <t>223/2011</t>
  </si>
  <si>
    <t>День 5</t>
  </si>
  <si>
    <t>Сыр (порциями)</t>
  </si>
  <si>
    <t>15/2011</t>
  </si>
  <si>
    <t>377/2011</t>
  </si>
  <si>
    <t>День 6</t>
  </si>
  <si>
    <t>День 7</t>
  </si>
  <si>
    <t>279/2011</t>
  </si>
  <si>
    <t>Хлеб пшеничный</t>
  </si>
  <si>
    <t>День 8</t>
  </si>
  <si>
    <t>День 9</t>
  </si>
  <si>
    <t>Неделя 2</t>
  </si>
  <si>
    <t>День 10</t>
  </si>
  <si>
    <t>Батон нарезной</t>
  </si>
  <si>
    <t>Цена блюда</t>
  </si>
  <si>
    <t xml:space="preserve"> Меню составлено по сборнику рецептур на продукцию для обучающихся во всех образовательных учреждениях Под ред. Могильного, В.А.Тутельяна : ДеЛипринг 2011г  </t>
  </si>
  <si>
    <t xml:space="preserve">Молоко питьевое  ультрапастеризованное мдж 3,2% , коробка 1 штука -200 мл </t>
  </si>
  <si>
    <t>246/2011</t>
  </si>
  <si>
    <t>Чай с сахаром</t>
  </si>
  <si>
    <t>52/2011</t>
  </si>
  <si>
    <t>б/н</t>
  </si>
  <si>
    <t xml:space="preserve">Плов из птицы </t>
  </si>
  <si>
    <t>Кисель плодово-ягодный</t>
  </si>
  <si>
    <t>171/2011</t>
  </si>
  <si>
    <t>Котлеты из говядины</t>
  </si>
  <si>
    <t>268/2011</t>
  </si>
  <si>
    <t>50/2011</t>
  </si>
  <si>
    <t>45/2011</t>
  </si>
  <si>
    <t>Салат из белокочанной капусты  с морковью ( с термообработкой)</t>
  </si>
  <si>
    <t>Каша вязкая из бобовых (горох) 200/10</t>
  </si>
  <si>
    <t>197/2011</t>
  </si>
  <si>
    <t>Запеканка из творога со сгущенным молоком 100/20</t>
  </si>
  <si>
    <t>Масло сливочное (порциями)</t>
  </si>
  <si>
    <t>14/2011</t>
  </si>
  <si>
    <t>Салат из моркови с луком ( с термообработкой)</t>
  </si>
  <si>
    <t>172/2011</t>
  </si>
  <si>
    <t>Углеводы</t>
  </si>
  <si>
    <t>Салат из свеклы отварной</t>
  </si>
  <si>
    <t>Гуляш из отварной курицы 100/40</t>
  </si>
  <si>
    <t>Каша вязкая молочная из пшена и риса с маслом сливочным 200/10</t>
  </si>
  <si>
    <t xml:space="preserve">Тефтели из говядины с рисом </t>
  </si>
  <si>
    <t>Фрукт</t>
  </si>
  <si>
    <t>Чай с сахаром и лимоном</t>
  </si>
  <si>
    <t>средняя стоимость питания 1-4 классы</t>
  </si>
  <si>
    <t>Гуляш из отварной говядины 75/50</t>
  </si>
  <si>
    <t>Утверждено Директор МБОУ СОШ №1 Имени ПИ Чиркина  ______________ Денисова С.А     01.01.2025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</si>
</sst>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5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0" borderId="5" xfId="0" applyFont="1" applyBorder="1"/>
    <xf numFmtId="0" fontId="3" fillId="0" borderId="1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/>
    <xf numFmtId="0" fontId="6" fillId="0" borderId="0" xfId="0" applyFont="1" applyAlignment="1">
      <alignment wrapText="1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0" fontId="6" fillId="0" borderId="0" xfId="0" applyFont="1" applyBorder="1"/>
    <xf numFmtId="0" fontId="1" fillId="0" borderId="0" xfId="0" applyFont="1" applyBorder="1" applyAlignment="1"/>
    <xf numFmtId="0" fontId="1" fillId="0" borderId="0" xfId="0" applyFont="1" applyAlignment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/>
    <xf numFmtId="0" fontId="6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4" fillId="0" borderId="0" xfId="0" applyFont="1" applyBorder="1" applyAlignment="1"/>
    <xf numFmtId="0" fontId="6" fillId="0" borderId="0" xfId="0" applyFont="1" applyBorder="1" applyAlignment="1">
      <alignment wrapText="1"/>
    </xf>
    <xf numFmtId="0" fontId="4" fillId="0" borderId="0" xfId="0" applyFont="1" applyAlignment="1"/>
    <xf numFmtId="0" fontId="6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/>
    <xf numFmtId="0" fontId="6" fillId="0" borderId="0" xfId="0" applyFont="1" applyBorder="1" applyAlignment="1">
      <alignment wrapText="1"/>
    </xf>
    <xf numFmtId="0" fontId="4" fillId="0" borderId="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4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1" fillId="0" borderId="0" xfId="0" applyFont="1" applyAlignme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4" fillId="0" borderId="1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6" fillId="0" borderId="1" xfId="0" applyFont="1" applyBorder="1" applyAlignment="1">
      <alignment wrapText="1"/>
    </xf>
    <xf numFmtId="0" fontId="6" fillId="0" borderId="1" xfId="0" applyFont="1" applyBorder="1" applyAlignment="1"/>
    <xf numFmtId="0" fontId="1" fillId="0" borderId="3" xfId="0" applyFont="1" applyBorder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75"/>
  <sheetViews>
    <sheetView tabSelected="1" topLeftCell="A124" workbookViewId="0">
      <selection activeCell="T138" sqref="T138"/>
    </sheetView>
  </sheetViews>
  <sheetFormatPr defaultRowHeight="14.4"/>
  <cols>
    <col min="1" max="1" width="14" customWidth="1"/>
    <col min="2" max="2" width="17.88671875" customWidth="1"/>
    <col min="3" max="3" width="9.6640625" customWidth="1"/>
    <col min="7" max="7" width="11.6640625" customWidth="1"/>
    <col min="12" max="12" width="14" style="55" customWidth="1"/>
    <col min="13" max="13" width="17.88671875" style="55" customWidth="1"/>
    <col min="14" max="14" width="9.6640625" style="55" customWidth="1"/>
    <col min="15" max="17" width="8.88671875" style="55"/>
    <col min="18" max="18" width="11.6640625" style="55" customWidth="1"/>
    <col min="19" max="23" width="8.88671875" style="55"/>
  </cols>
  <sheetData>
    <row r="1" spans="1:20" ht="25.5" customHeight="1">
      <c r="A1" s="110" t="s">
        <v>69</v>
      </c>
      <c r="B1" s="94"/>
      <c r="C1" s="94"/>
      <c r="D1" s="110"/>
      <c r="E1" s="110"/>
      <c r="F1" s="110"/>
      <c r="G1" s="2"/>
      <c r="H1" s="2"/>
      <c r="I1" s="38"/>
      <c r="J1" s="38"/>
      <c r="L1" s="83"/>
      <c r="M1" s="87"/>
      <c r="N1" s="87"/>
      <c r="O1" s="83"/>
      <c r="P1" s="83"/>
      <c r="Q1" s="83"/>
      <c r="R1" s="6"/>
      <c r="S1" s="6"/>
      <c r="T1" s="54"/>
    </row>
    <row r="2" spans="1:20">
      <c r="A2" s="94"/>
      <c r="B2" s="94"/>
      <c r="C2" s="94"/>
      <c r="D2" s="94"/>
      <c r="E2" s="94"/>
      <c r="F2" s="94"/>
      <c r="G2" s="2"/>
      <c r="H2" s="2"/>
      <c r="I2" s="39"/>
      <c r="J2" s="39"/>
      <c r="L2" s="87"/>
      <c r="M2" s="87"/>
      <c r="N2" s="87"/>
      <c r="O2" s="87"/>
      <c r="P2" s="87"/>
      <c r="Q2" s="87"/>
      <c r="R2" s="6"/>
      <c r="S2" s="6"/>
      <c r="T2" s="50"/>
    </row>
    <row r="3" spans="1:20" ht="28.5" customHeight="1">
      <c r="A3" s="3"/>
      <c r="B3" s="2"/>
      <c r="C3" s="2"/>
      <c r="D3" s="110" t="s">
        <v>1</v>
      </c>
      <c r="E3" s="110"/>
      <c r="F3" s="110"/>
      <c r="G3" s="2"/>
      <c r="H3" s="2"/>
      <c r="I3" s="2"/>
      <c r="J3" s="2"/>
      <c r="L3" s="54"/>
      <c r="M3" s="6"/>
      <c r="N3" s="6"/>
      <c r="O3" s="83"/>
      <c r="P3" s="83"/>
      <c r="Q3" s="83"/>
      <c r="R3" s="6"/>
      <c r="S3" s="6"/>
      <c r="T3" s="6"/>
    </row>
    <row r="4" spans="1:20">
      <c r="A4" s="3"/>
      <c r="B4" s="2"/>
      <c r="C4" s="2"/>
      <c r="D4" s="110"/>
      <c r="E4" s="110"/>
      <c r="F4" s="110"/>
      <c r="G4" s="2"/>
      <c r="H4" s="2"/>
      <c r="I4" s="38"/>
      <c r="J4" s="38"/>
      <c r="L4" s="54"/>
      <c r="M4" s="6"/>
      <c r="N4" s="6"/>
      <c r="O4" s="83"/>
      <c r="P4" s="83"/>
      <c r="Q4" s="83"/>
      <c r="R4" s="6"/>
      <c r="S4" s="6"/>
      <c r="T4" s="54"/>
    </row>
    <row r="5" spans="1:20" ht="25.8">
      <c r="A5" s="3"/>
      <c r="B5" s="111" t="s">
        <v>2</v>
      </c>
      <c r="C5" s="111"/>
      <c r="D5" s="111"/>
      <c r="E5" s="111"/>
      <c r="F5" s="111"/>
      <c r="G5" s="111"/>
      <c r="H5" s="111"/>
      <c r="I5" s="39"/>
      <c r="J5" s="39"/>
      <c r="L5" s="54"/>
      <c r="M5" s="92"/>
      <c r="N5" s="92"/>
      <c r="O5" s="92"/>
      <c r="P5" s="92"/>
      <c r="Q5" s="92"/>
      <c r="R5" s="92"/>
      <c r="S5" s="92"/>
      <c r="T5" s="50"/>
    </row>
    <row r="6" spans="1:20" ht="20.25" customHeight="1">
      <c r="A6" s="94" t="s">
        <v>3</v>
      </c>
      <c r="B6" s="94"/>
      <c r="C6" s="94"/>
      <c r="D6" s="94"/>
      <c r="E6" s="2"/>
      <c r="F6" s="2"/>
      <c r="G6" s="2"/>
      <c r="H6" s="2"/>
      <c r="I6" s="2"/>
      <c r="J6" s="2"/>
      <c r="L6" s="87"/>
      <c r="M6" s="87"/>
      <c r="N6" s="87"/>
      <c r="O6" s="87"/>
      <c r="P6" s="6"/>
      <c r="Q6" s="6"/>
      <c r="R6" s="6"/>
      <c r="S6" s="6"/>
      <c r="T6" s="6"/>
    </row>
    <row r="7" spans="1:20" ht="21" customHeight="1">
      <c r="A7" s="4" t="s">
        <v>4</v>
      </c>
      <c r="B7" s="5"/>
      <c r="C7" s="5" t="s">
        <v>5</v>
      </c>
      <c r="D7" s="5"/>
      <c r="E7" s="5" t="s">
        <v>0</v>
      </c>
      <c r="F7" s="5"/>
      <c r="G7" s="5"/>
      <c r="H7" s="5"/>
      <c r="I7" s="2"/>
      <c r="J7" s="2"/>
      <c r="L7" s="49"/>
      <c r="M7" s="17"/>
      <c r="N7" s="17"/>
      <c r="O7" s="17"/>
      <c r="P7" s="17"/>
      <c r="Q7" s="17"/>
      <c r="R7" s="17"/>
      <c r="S7" s="17"/>
      <c r="T7" s="6"/>
    </row>
    <row r="8" spans="1:20">
      <c r="A8" s="112" t="s">
        <v>13</v>
      </c>
      <c r="B8" s="112"/>
      <c r="C8" s="112" t="s">
        <v>6</v>
      </c>
      <c r="D8" s="112" t="s">
        <v>38</v>
      </c>
      <c r="E8" s="113" t="s">
        <v>7</v>
      </c>
      <c r="F8" s="113"/>
      <c r="G8" s="113"/>
      <c r="H8" s="112" t="s">
        <v>11</v>
      </c>
      <c r="I8" s="112" t="s">
        <v>12</v>
      </c>
      <c r="J8" s="2"/>
      <c r="L8" s="90"/>
      <c r="M8" s="90"/>
      <c r="N8" s="90"/>
      <c r="O8" s="90"/>
      <c r="P8" s="91"/>
      <c r="Q8" s="91"/>
      <c r="R8" s="91"/>
      <c r="S8" s="90"/>
      <c r="T8" s="90"/>
    </row>
    <row r="9" spans="1:20" ht="24.75" customHeight="1">
      <c r="A9" s="112"/>
      <c r="B9" s="112"/>
      <c r="C9" s="112"/>
      <c r="D9" s="112"/>
      <c r="E9" s="7" t="s">
        <v>8</v>
      </c>
      <c r="F9" s="7" t="s">
        <v>9</v>
      </c>
      <c r="G9" s="48" t="s">
        <v>60</v>
      </c>
      <c r="H9" s="112"/>
      <c r="I9" s="112"/>
      <c r="J9" s="2"/>
      <c r="L9" s="90"/>
      <c r="M9" s="90"/>
      <c r="N9" s="90"/>
      <c r="O9" s="90"/>
      <c r="P9" s="57"/>
      <c r="Q9" s="57"/>
      <c r="R9" s="58"/>
      <c r="S9" s="90"/>
      <c r="T9" s="90"/>
    </row>
    <row r="10" spans="1:20" ht="15" customHeight="1">
      <c r="A10" s="103" t="s">
        <v>45</v>
      </c>
      <c r="B10" s="104"/>
      <c r="C10" s="12">
        <v>230</v>
      </c>
      <c r="D10" s="12">
        <v>59.9</v>
      </c>
      <c r="E10" s="12">
        <v>20.3</v>
      </c>
      <c r="F10" s="12">
        <v>17</v>
      </c>
      <c r="G10" s="12">
        <v>35.69</v>
      </c>
      <c r="H10" s="12">
        <v>377</v>
      </c>
      <c r="I10" s="12" t="s">
        <v>22</v>
      </c>
      <c r="J10" s="2"/>
      <c r="L10" s="83"/>
      <c r="M10" s="83"/>
      <c r="N10" s="6"/>
      <c r="O10" s="6"/>
      <c r="P10" s="6"/>
      <c r="Q10" s="6"/>
      <c r="R10" s="6"/>
      <c r="S10" s="6"/>
      <c r="T10" s="6"/>
    </row>
    <row r="11" spans="1:20" ht="29.4" customHeight="1">
      <c r="A11" s="103" t="s">
        <v>52</v>
      </c>
      <c r="B11" s="103"/>
      <c r="C11" s="12">
        <v>60</v>
      </c>
      <c r="D11" s="12">
        <v>3.93</v>
      </c>
      <c r="E11" s="13">
        <v>1.41</v>
      </c>
      <c r="F11" s="13">
        <v>5.08</v>
      </c>
      <c r="G11" s="13">
        <v>9.02</v>
      </c>
      <c r="H11" s="13">
        <v>87.4</v>
      </c>
      <c r="I11" s="12" t="s">
        <v>51</v>
      </c>
      <c r="J11" s="2"/>
      <c r="L11" s="83"/>
      <c r="M11" s="83"/>
      <c r="N11" s="6"/>
      <c r="O11" s="6"/>
      <c r="P11" s="59"/>
      <c r="Q11" s="59"/>
      <c r="R11" s="59"/>
      <c r="S11" s="59"/>
      <c r="T11" s="6"/>
    </row>
    <row r="12" spans="1:20" ht="26.25" customHeight="1">
      <c r="A12" s="105" t="s">
        <v>42</v>
      </c>
      <c r="B12" s="106"/>
      <c r="C12" s="1">
        <v>200</v>
      </c>
      <c r="D12" s="1">
        <v>1.57</v>
      </c>
      <c r="E12" s="1">
        <v>4.51</v>
      </c>
      <c r="F12" s="1">
        <v>1.1399999999999999</v>
      </c>
      <c r="G12" s="1">
        <v>7.71</v>
      </c>
      <c r="H12" s="1">
        <v>57.33</v>
      </c>
      <c r="I12" s="1" t="s">
        <v>28</v>
      </c>
      <c r="J12" s="2"/>
      <c r="L12" s="79"/>
      <c r="M12" s="79"/>
      <c r="N12" s="56"/>
      <c r="O12" s="56"/>
      <c r="P12" s="56"/>
      <c r="Q12" s="56"/>
      <c r="R12" s="56"/>
      <c r="S12" s="56"/>
      <c r="T12" s="56"/>
    </row>
    <row r="13" spans="1:20" ht="26.25" customHeight="1">
      <c r="A13" s="99" t="s">
        <v>37</v>
      </c>
      <c r="B13" s="109"/>
      <c r="C13" s="1">
        <v>30</v>
      </c>
      <c r="D13" s="1">
        <v>4</v>
      </c>
      <c r="E13" s="1">
        <f>7.5*0.3</f>
        <v>2.25</v>
      </c>
      <c r="F13" s="1">
        <f>2.9*0.3</f>
        <v>0.87</v>
      </c>
      <c r="G13" s="1">
        <f>50.9*0.3</f>
        <v>15.27</v>
      </c>
      <c r="H13" s="1">
        <f>264*0.3</f>
        <v>79.2</v>
      </c>
      <c r="I13" s="1" t="s">
        <v>44</v>
      </c>
      <c r="J13" s="2"/>
      <c r="L13" s="67"/>
      <c r="M13" s="67"/>
      <c r="N13" s="56"/>
      <c r="O13" s="56"/>
      <c r="P13" s="56"/>
      <c r="Q13" s="56"/>
      <c r="R13" s="56"/>
      <c r="S13" s="56"/>
      <c r="T13" s="56"/>
    </row>
    <row r="14" spans="1:20" ht="14.4" customHeight="1">
      <c r="A14" s="99" t="s">
        <v>65</v>
      </c>
      <c r="B14" s="109"/>
      <c r="C14" s="1">
        <v>19</v>
      </c>
      <c r="D14" s="1"/>
      <c r="E14" s="1"/>
      <c r="F14" s="1"/>
      <c r="G14" s="1"/>
      <c r="H14" s="1"/>
      <c r="I14" s="1"/>
      <c r="J14" s="2"/>
      <c r="L14" s="83"/>
      <c r="M14" s="87"/>
      <c r="N14" s="6"/>
      <c r="O14" s="6"/>
      <c r="P14" s="6"/>
      <c r="Q14" s="6"/>
      <c r="R14" s="6"/>
      <c r="S14" s="6"/>
      <c r="T14" s="6"/>
    </row>
    <row r="15" spans="1:20" ht="14.4" customHeight="1">
      <c r="A15" s="96"/>
      <c r="B15" s="97"/>
      <c r="C15" s="14">
        <f t="shared" ref="C15:H15" si="0">SUM(C10:C14)</f>
        <v>539</v>
      </c>
      <c r="D15" s="14">
        <f t="shared" si="0"/>
        <v>69.399999999999991</v>
      </c>
      <c r="E15" s="14">
        <f t="shared" si="0"/>
        <v>28.47</v>
      </c>
      <c r="F15" s="14">
        <f t="shared" si="0"/>
        <v>24.09</v>
      </c>
      <c r="G15" s="14">
        <f t="shared" si="0"/>
        <v>67.69</v>
      </c>
      <c r="H15" s="14">
        <f t="shared" si="0"/>
        <v>600.93000000000006</v>
      </c>
      <c r="I15" s="14"/>
      <c r="J15" s="2"/>
      <c r="L15" s="83"/>
      <c r="M15" s="87"/>
      <c r="N15" s="6"/>
      <c r="O15" s="6"/>
      <c r="P15" s="6"/>
      <c r="Q15" s="6"/>
      <c r="R15" s="6"/>
      <c r="S15" s="6"/>
      <c r="T15" s="6"/>
    </row>
    <row r="16" spans="1:20" ht="15" customHeight="1">
      <c r="A16" s="88" t="s">
        <v>40</v>
      </c>
      <c r="B16" s="87"/>
      <c r="C16" s="94"/>
      <c r="D16" s="94"/>
      <c r="E16" s="94"/>
      <c r="F16" s="94"/>
      <c r="G16" s="94"/>
      <c r="H16" s="94"/>
      <c r="I16" s="94"/>
      <c r="J16" s="2"/>
      <c r="L16" s="54"/>
      <c r="M16" s="50"/>
      <c r="N16" s="6"/>
      <c r="O16" s="6"/>
      <c r="P16" s="6"/>
      <c r="Q16" s="6"/>
      <c r="R16" s="6"/>
      <c r="S16" s="6"/>
      <c r="T16" s="6"/>
    </row>
    <row r="17" spans="1:20">
      <c r="A17" s="110"/>
      <c r="B17" s="94"/>
      <c r="C17" s="2"/>
      <c r="D17" s="2"/>
      <c r="E17" s="2"/>
      <c r="F17" s="2"/>
      <c r="G17" s="2"/>
      <c r="H17" s="2"/>
      <c r="I17" s="2"/>
      <c r="J17" s="2"/>
      <c r="L17" s="88"/>
      <c r="M17" s="89"/>
      <c r="N17" s="17"/>
      <c r="O17" s="17"/>
      <c r="P17" s="17"/>
      <c r="Q17" s="17"/>
      <c r="R17" s="17"/>
      <c r="S17" s="17"/>
      <c r="T17" s="17"/>
    </row>
    <row r="18" spans="1:20" ht="36" customHeight="1">
      <c r="A18" s="4" t="s">
        <v>4</v>
      </c>
      <c r="B18" s="5"/>
      <c r="C18" s="5" t="s">
        <v>20</v>
      </c>
      <c r="D18" s="5"/>
      <c r="E18" s="5"/>
      <c r="F18" s="5" t="s">
        <v>0</v>
      </c>
      <c r="G18" s="5"/>
      <c r="H18" s="5"/>
      <c r="I18" s="5"/>
      <c r="J18" s="2"/>
      <c r="L18" s="88"/>
      <c r="M18" s="87"/>
      <c r="N18" s="87"/>
      <c r="O18" s="87"/>
      <c r="P18" s="87"/>
      <c r="Q18" s="87"/>
      <c r="R18" s="87"/>
      <c r="S18" s="87"/>
      <c r="T18" s="87"/>
    </row>
    <row r="19" spans="1:20" ht="35.25" customHeight="1">
      <c r="A19" s="112" t="s">
        <v>13</v>
      </c>
      <c r="B19" s="112"/>
      <c r="C19" s="112" t="s">
        <v>6</v>
      </c>
      <c r="D19" s="112" t="s">
        <v>38</v>
      </c>
      <c r="E19" s="113" t="s">
        <v>7</v>
      </c>
      <c r="F19" s="113"/>
      <c r="G19" s="113"/>
      <c r="H19" s="112" t="s">
        <v>11</v>
      </c>
      <c r="I19" s="112" t="s">
        <v>12</v>
      </c>
      <c r="J19" s="2"/>
      <c r="L19" s="83"/>
      <c r="M19" s="87"/>
      <c r="N19" s="6"/>
      <c r="O19" s="6"/>
      <c r="P19" s="6"/>
      <c r="Q19" s="6"/>
      <c r="R19" s="6"/>
      <c r="S19" s="6"/>
      <c r="T19" s="6"/>
    </row>
    <row r="20" spans="1:20">
      <c r="A20" s="112"/>
      <c r="B20" s="112"/>
      <c r="C20" s="112"/>
      <c r="D20" s="112"/>
      <c r="E20" s="7" t="s">
        <v>8</v>
      </c>
      <c r="F20" s="7" t="s">
        <v>9</v>
      </c>
      <c r="G20" s="48" t="s">
        <v>60</v>
      </c>
      <c r="H20" s="112"/>
      <c r="I20" s="112"/>
      <c r="J20" s="2"/>
      <c r="L20" s="49"/>
      <c r="M20" s="17"/>
      <c r="N20" s="17"/>
      <c r="O20" s="17"/>
      <c r="P20" s="17"/>
      <c r="Q20" s="17"/>
      <c r="R20" s="17"/>
      <c r="S20" s="17"/>
      <c r="T20" s="17"/>
    </row>
    <row r="21" spans="1:20" ht="15" customHeight="1">
      <c r="A21" s="99" t="s">
        <v>14</v>
      </c>
      <c r="B21" s="100"/>
      <c r="C21" s="1">
        <v>200</v>
      </c>
      <c r="D21" s="8">
        <v>13.04</v>
      </c>
      <c r="E21" s="9">
        <v>17.54</v>
      </c>
      <c r="F21" s="9">
        <v>18.7</v>
      </c>
      <c r="G21" s="9">
        <v>115.86</v>
      </c>
      <c r="H21" s="9">
        <v>237.02</v>
      </c>
      <c r="I21" s="10" t="s">
        <v>15</v>
      </c>
      <c r="J21" s="2"/>
      <c r="L21" s="90"/>
      <c r="M21" s="90"/>
      <c r="N21" s="90"/>
      <c r="O21" s="90"/>
      <c r="P21" s="91"/>
      <c r="Q21" s="91"/>
      <c r="R21" s="91"/>
      <c r="S21" s="90"/>
      <c r="T21" s="90"/>
    </row>
    <row r="22" spans="1:20" ht="22.95" customHeight="1">
      <c r="A22" s="101" t="s">
        <v>48</v>
      </c>
      <c r="B22" s="102"/>
      <c r="C22" s="12">
        <v>100</v>
      </c>
      <c r="D22" s="12">
        <v>44.86</v>
      </c>
      <c r="E22" s="12">
        <v>15.55</v>
      </c>
      <c r="F22" s="12">
        <v>11.55</v>
      </c>
      <c r="G22" s="12">
        <v>15.7</v>
      </c>
      <c r="H22" s="12">
        <v>228.75</v>
      </c>
      <c r="I22" s="12" t="s">
        <v>49</v>
      </c>
      <c r="J22" s="2"/>
      <c r="L22" s="90"/>
      <c r="M22" s="90"/>
      <c r="N22" s="90"/>
      <c r="O22" s="90"/>
      <c r="P22" s="57"/>
      <c r="Q22" s="57"/>
      <c r="R22" s="58"/>
      <c r="S22" s="90"/>
      <c r="T22" s="90"/>
    </row>
    <row r="23" spans="1:20" ht="27" customHeight="1">
      <c r="A23" s="103" t="s">
        <v>58</v>
      </c>
      <c r="B23" s="104"/>
      <c r="C23" s="12">
        <v>60</v>
      </c>
      <c r="D23" s="12">
        <v>4.33</v>
      </c>
      <c r="E23" s="12">
        <v>8.2899999999999991</v>
      </c>
      <c r="F23" s="12">
        <v>6.8</v>
      </c>
      <c r="G23" s="12">
        <v>24.73</v>
      </c>
      <c r="H23" s="12">
        <v>187.24</v>
      </c>
      <c r="I23" s="12" t="s">
        <v>50</v>
      </c>
      <c r="J23" s="2"/>
      <c r="L23" s="83"/>
      <c r="M23" s="87"/>
      <c r="N23" s="6"/>
      <c r="O23" s="6"/>
      <c r="P23" s="6"/>
      <c r="Q23" s="6"/>
      <c r="R23" s="6"/>
      <c r="S23" s="6"/>
      <c r="T23" s="6"/>
    </row>
    <row r="24" spans="1:20" ht="29.25" customHeight="1">
      <c r="A24" s="105" t="s">
        <v>66</v>
      </c>
      <c r="B24" s="106"/>
      <c r="C24" s="1">
        <v>200</v>
      </c>
      <c r="D24" s="1">
        <v>3.17</v>
      </c>
      <c r="E24" s="1">
        <v>4.51</v>
      </c>
      <c r="F24" s="1">
        <v>1.1399999999999999</v>
      </c>
      <c r="G24" s="1">
        <v>7.71</v>
      </c>
      <c r="H24" s="1">
        <v>57.33</v>
      </c>
      <c r="I24" s="1" t="s">
        <v>28</v>
      </c>
      <c r="J24" s="2"/>
      <c r="L24" s="83"/>
      <c r="M24" s="87"/>
      <c r="N24" s="6"/>
      <c r="O24" s="6"/>
      <c r="P24" s="57"/>
      <c r="Q24" s="6"/>
      <c r="R24" s="6"/>
      <c r="S24" s="6"/>
      <c r="T24" s="6"/>
    </row>
    <row r="25" spans="1:20" ht="29.25" customHeight="1">
      <c r="A25" s="99" t="s">
        <v>37</v>
      </c>
      <c r="B25" s="109"/>
      <c r="C25" s="1">
        <v>30</v>
      </c>
      <c r="D25" s="1">
        <v>4</v>
      </c>
      <c r="E25" s="1">
        <f>7.5*0.3</f>
        <v>2.25</v>
      </c>
      <c r="F25" s="1">
        <f>2.9*0.3</f>
        <v>0.87</v>
      </c>
      <c r="G25" s="1">
        <f>50.9*0.3</f>
        <v>15.27</v>
      </c>
      <c r="H25" s="1">
        <f>264*0.3</f>
        <v>79.2</v>
      </c>
      <c r="I25" s="1" t="s">
        <v>44</v>
      </c>
      <c r="J25" s="2"/>
      <c r="L25" s="71"/>
      <c r="M25" s="75"/>
      <c r="N25" s="6"/>
      <c r="O25" s="6"/>
      <c r="P25" s="77"/>
      <c r="Q25" s="6"/>
      <c r="R25" s="6"/>
      <c r="S25" s="6"/>
      <c r="T25" s="6"/>
    </row>
    <row r="26" spans="1:20">
      <c r="A26" s="96" t="s">
        <v>18</v>
      </c>
      <c r="B26" s="97"/>
      <c r="C26" s="14">
        <f t="shared" ref="C26:H26" si="1">SUM(C21:C25)</f>
        <v>590</v>
      </c>
      <c r="D26" s="14">
        <f t="shared" si="1"/>
        <v>69.399999999999991</v>
      </c>
      <c r="E26" s="14">
        <f t="shared" si="1"/>
        <v>48.14</v>
      </c>
      <c r="F26" s="14">
        <f t="shared" si="1"/>
        <v>39.059999999999995</v>
      </c>
      <c r="G26" s="14">
        <f t="shared" si="1"/>
        <v>179.27</v>
      </c>
      <c r="H26" s="14">
        <f t="shared" si="1"/>
        <v>789.54000000000008</v>
      </c>
      <c r="I26" s="14"/>
      <c r="J26" s="2"/>
      <c r="L26" s="83"/>
      <c r="M26" s="87"/>
      <c r="N26" s="6"/>
      <c r="O26" s="6"/>
      <c r="P26" s="6"/>
      <c r="Q26" s="6"/>
      <c r="R26" s="6"/>
      <c r="S26" s="6"/>
      <c r="T26" s="6"/>
    </row>
    <row r="27" spans="1:20" ht="15" customHeight="1">
      <c r="A27" s="15"/>
      <c r="B27" s="16"/>
      <c r="C27" s="17"/>
      <c r="D27" s="17"/>
      <c r="E27" s="17"/>
      <c r="F27" s="17"/>
      <c r="G27" s="17"/>
      <c r="H27" s="17"/>
      <c r="I27" s="17"/>
      <c r="J27" s="2"/>
      <c r="L27" s="54"/>
      <c r="M27" s="50"/>
      <c r="N27" s="6"/>
      <c r="O27" s="6"/>
      <c r="P27" s="6"/>
      <c r="Q27" s="6"/>
      <c r="R27" s="6"/>
      <c r="S27" s="6"/>
      <c r="T27" s="6"/>
    </row>
    <row r="28" spans="1:20" ht="15" customHeight="1">
      <c r="A28" s="88" t="s">
        <v>40</v>
      </c>
      <c r="B28" s="87"/>
      <c r="C28" s="94"/>
      <c r="D28" s="94"/>
      <c r="E28" s="94"/>
      <c r="F28" s="94"/>
      <c r="G28" s="94"/>
      <c r="H28" s="94"/>
      <c r="I28" s="94"/>
      <c r="J28" s="2"/>
      <c r="L28" s="88"/>
      <c r="M28" s="89"/>
      <c r="N28" s="17"/>
      <c r="O28" s="17"/>
      <c r="P28" s="17"/>
      <c r="Q28" s="17"/>
      <c r="R28" s="17"/>
      <c r="S28" s="17"/>
      <c r="T28" s="17"/>
    </row>
    <row r="29" spans="1:20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L29" s="49"/>
      <c r="M29" s="16"/>
      <c r="N29" s="17"/>
      <c r="O29" s="17"/>
      <c r="P29" s="17"/>
      <c r="Q29" s="17"/>
      <c r="R29" s="17"/>
      <c r="S29" s="17"/>
      <c r="T29" s="17"/>
    </row>
    <row r="30" spans="1:20">
      <c r="A30" s="18" t="s">
        <v>4</v>
      </c>
      <c r="B30" s="19"/>
      <c r="C30" s="19" t="s">
        <v>21</v>
      </c>
      <c r="D30" s="19"/>
      <c r="E30" s="19"/>
      <c r="F30" s="19" t="s">
        <v>0</v>
      </c>
      <c r="G30" s="19"/>
      <c r="H30" s="19"/>
      <c r="I30" s="19"/>
      <c r="J30" s="2"/>
      <c r="L30" s="88"/>
      <c r="M30" s="87"/>
      <c r="N30" s="87"/>
      <c r="O30" s="87"/>
      <c r="P30" s="87"/>
      <c r="Q30" s="87"/>
      <c r="R30" s="87"/>
      <c r="S30" s="87"/>
      <c r="T30" s="87"/>
    </row>
    <row r="31" spans="1:20" ht="15" customHeight="1">
      <c r="A31" s="98" t="s">
        <v>13</v>
      </c>
      <c r="B31" s="98"/>
      <c r="C31" s="98" t="s">
        <v>6</v>
      </c>
      <c r="D31" s="98" t="s">
        <v>38</v>
      </c>
      <c r="E31" s="114" t="s">
        <v>7</v>
      </c>
      <c r="F31" s="114"/>
      <c r="G31" s="114"/>
      <c r="H31" s="98" t="s">
        <v>11</v>
      </c>
      <c r="I31" s="98" t="s">
        <v>12</v>
      </c>
      <c r="J31" s="2"/>
      <c r="L31" s="6"/>
      <c r="M31" s="6"/>
      <c r="N31" s="6"/>
      <c r="O31" s="6"/>
      <c r="P31" s="6"/>
      <c r="Q31" s="6"/>
      <c r="R31" s="6"/>
      <c r="S31" s="6"/>
      <c r="T31" s="6"/>
    </row>
    <row r="32" spans="1:20" ht="15" customHeight="1">
      <c r="A32" s="98"/>
      <c r="B32" s="98"/>
      <c r="C32" s="98"/>
      <c r="D32" s="98"/>
      <c r="E32" s="47" t="s">
        <v>8</v>
      </c>
      <c r="F32" s="47" t="s">
        <v>9</v>
      </c>
      <c r="G32" s="48" t="s">
        <v>60</v>
      </c>
      <c r="H32" s="98"/>
      <c r="I32" s="98"/>
      <c r="J32" s="2"/>
      <c r="L32" s="51"/>
      <c r="M32" s="25"/>
      <c r="N32" s="25"/>
      <c r="O32" s="25"/>
      <c r="P32" s="25"/>
      <c r="Q32" s="25"/>
      <c r="R32" s="25"/>
      <c r="S32" s="25"/>
      <c r="T32" s="25"/>
    </row>
    <row r="33" spans="1:20" ht="21.75" customHeight="1">
      <c r="A33" s="105" t="s">
        <v>19</v>
      </c>
      <c r="B33" s="106"/>
      <c r="C33" s="1">
        <v>200</v>
      </c>
      <c r="D33" s="1">
        <v>9.7899999999999991</v>
      </c>
      <c r="E33" s="1">
        <f>5.75*2</f>
        <v>11.5</v>
      </c>
      <c r="F33" s="1">
        <f>4.06*2</f>
        <v>8.1199999999999992</v>
      </c>
      <c r="G33" s="1">
        <f>25.76*2</f>
        <v>51.52</v>
      </c>
      <c r="H33" s="1">
        <f>162.5*2</f>
        <v>325</v>
      </c>
      <c r="I33" s="1" t="s">
        <v>47</v>
      </c>
      <c r="J33" s="2"/>
      <c r="L33" s="85"/>
      <c r="M33" s="85"/>
      <c r="N33" s="85"/>
      <c r="O33" s="85"/>
      <c r="P33" s="86"/>
      <c r="Q33" s="86"/>
      <c r="R33" s="86"/>
      <c r="S33" s="85"/>
      <c r="T33" s="85"/>
    </row>
    <row r="34" spans="1:20" ht="24.75" customHeight="1">
      <c r="A34" s="105" t="s">
        <v>68</v>
      </c>
      <c r="B34" s="106"/>
      <c r="C34" s="1">
        <v>125</v>
      </c>
      <c r="D34" s="1">
        <v>46.86</v>
      </c>
      <c r="E34" s="53">
        <v>12.55</v>
      </c>
      <c r="F34" s="1">
        <v>12.99</v>
      </c>
      <c r="G34" s="1">
        <v>4.01</v>
      </c>
      <c r="H34" s="1">
        <v>182.25</v>
      </c>
      <c r="I34" s="1" t="s">
        <v>41</v>
      </c>
      <c r="J34" s="2"/>
      <c r="L34" s="85"/>
      <c r="M34" s="85"/>
      <c r="N34" s="85"/>
      <c r="O34" s="85"/>
      <c r="P34" s="60"/>
      <c r="Q34" s="60"/>
      <c r="R34" s="58"/>
      <c r="S34" s="85"/>
      <c r="T34" s="85"/>
    </row>
    <row r="35" spans="1:20" ht="30.75" customHeight="1">
      <c r="A35" s="103" t="s">
        <v>61</v>
      </c>
      <c r="B35" s="104"/>
      <c r="C35" s="12">
        <v>60</v>
      </c>
      <c r="D35" s="12">
        <v>4.43</v>
      </c>
      <c r="E35" s="12">
        <v>1.43</v>
      </c>
      <c r="F35" s="12">
        <v>6.09</v>
      </c>
      <c r="G35" s="12">
        <v>8.36</v>
      </c>
      <c r="H35" s="12">
        <v>93.9</v>
      </c>
      <c r="I35" s="12" t="s">
        <v>43</v>
      </c>
      <c r="J35" s="2"/>
      <c r="L35" s="79"/>
      <c r="M35" s="80"/>
      <c r="N35" s="56"/>
      <c r="O35" s="56"/>
      <c r="P35" s="56"/>
      <c r="Q35" s="56"/>
      <c r="R35" s="56"/>
      <c r="S35" s="56"/>
      <c r="T35" s="56"/>
    </row>
    <row r="36" spans="1:20" ht="18.75" customHeight="1">
      <c r="A36" s="101" t="s">
        <v>37</v>
      </c>
      <c r="B36" s="115"/>
      <c r="C36" s="12">
        <v>30</v>
      </c>
      <c r="D36" s="12">
        <v>4</v>
      </c>
      <c r="E36" s="12">
        <f>7.5*0.3</f>
        <v>2.25</v>
      </c>
      <c r="F36" s="12">
        <f>2.9*0.3</f>
        <v>0.87</v>
      </c>
      <c r="G36" s="12">
        <f>50.9*0.3</f>
        <v>15.27</v>
      </c>
      <c r="H36" s="12">
        <f>264*0.3</f>
        <v>79.2</v>
      </c>
      <c r="I36" s="12" t="s">
        <v>44</v>
      </c>
      <c r="J36" s="2"/>
      <c r="L36" s="79"/>
      <c r="M36" s="80"/>
      <c r="N36" s="56"/>
      <c r="O36" s="56"/>
      <c r="P36" s="56"/>
      <c r="Q36" s="56"/>
      <c r="R36" s="56"/>
      <c r="S36" s="56"/>
      <c r="T36" s="56"/>
    </row>
    <row r="37" spans="1:20" ht="18.75" customHeight="1">
      <c r="A37" s="103" t="s">
        <v>16</v>
      </c>
      <c r="B37" s="104"/>
      <c r="C37" s="12">
        <v>200</v>
      </c>
      <c r="D37" s="12">
        <v>4.32</v>
      </c>
      <c r="E37" s="12">
        <f>0.04</f>
        <v>0.04</v>
      </c>
      <c r="F37" s="12">
        <v>0</v>
      </c>
      <c r="G37" s="12">
        <v>24.76</v>
      </c>
      <c r="H37" s="12">
        <v>94.2</v>
      </c>
      <c r="I37" s="12" t="s">
        <v>17</v>
      </c>
      <c r="J37" s="2"/>
      <c r="L37" s="67"/>
      <c r="M37" s="68"/>
      <c r="N37" s="56"/>
      <c r="O37" s="56"/>
      <c r="P37" s="56"/>
      <c r="Q37" s="56"/>
      <c r="R37" s="56"/>
      <c r="S37" s="56"/>
      <c r="T37" s="56"/>
    </row>
    <row r="38" spans="1:20" ht="28.2" customHeight="1">
      <c r="A38" s="103"/>
      <c r="B38" s="104"/>
      <c r="C38" s="12"/>
      <c r="D38" s="12"/>
      <c r="E38" s="12"/>
      <c r="F38" s="12"/>
      <c r="G38" s="12"/>
      <c r="H38" s="12"/>
      <c r="I38" s="12"/>
      <c r="J38" s="2"/>
      <c r="L38" s="79"/>
      <c r="M38" s="80"/>
      <c r="N38" s="56"/>
      <c r="O38" s="56"/>
      <c r="P38" s="56"/>
      <c r="Q38" s="56"/>
      <c r="R38" s="56"/>
      <c r="S38" s="56"/>
      <c r="T38" s="56"/>
    </row>
    <row r="39" spans="1:20" ht="15" customHeight="1">
      <c r="A39" s="107" t="s">
        <v>18</v>
      </c>
      <c r="B39" s="108"/>
      <c r="C39" s="22">
        <f t="shared" ref="C39:H39" si="2">SUM(C33:C38)</f>
        <v>615</v>
      </c>
      <c r="D39" s="22">
        <f t="shared" si="2"/>
        <v>69.400000000000006</v>
      </c>
      <c r="E39" s="22">
        <f t="shared" si="2"/>
        <v>27.77</v>
      </c>
      <c r="F39" s="22">
        <f t="shared" si="2"/>
        <v>28.07</v>
      </c>
      <c r="G39" s="22">
        <f t="shared" si="2"/>
        <v>103.92</v>
      </c>
      <c r="H39" s="22">
        <f t="shared" si="2"/>
        <v>774.55000000000007</v>
      </c>
      <c r="I39" s="22"/>
      <c r="J39" s="2"/>
      <c r="L39" s="79"/>
      <c r="M39" s="80"/>
      <c r="N39" s="56"/>
      <c r="O39" s="56"/>
      <c r="P39" s="56"/>
      <c r="Q39" s="56"/>
      <c r="R39" s="56"/>
      <c r="S39" s="56"/>
      <c r="T39" s="56"/>
    </row>
    <row r="40" spans="1:20" ht="15" customHeight="1">
      <c r="A40" s="81" t="s">
        <v>40</v>
      </c>
      <c r="B40" s="80"/>
      <c r="C40" s="95"/>
      <c r="D40" s="95"/>
      <c r="E40" s="95"/>
      <c r="F40" s="95"/>
      <c r="G40" s="95"/>
      <c r="H40" s="95"/>
      <c r="I40" s="95"/>
      <c r="J40" s="2"/>
      <c r="L40" s="54"/>
      <c r="M40" s="50"/>
      <c r="N40" s="6"/>
      <c r="O40" s="6"/>
      <c r="P40" s="6"/>
      <c r="Q40" s="6"/>
      <c r="R40" s="6"/>
      <c r="S40" s="6"/>
      <c r="T40" s="6"/>
    </row>
    <row r="41" spans="1:20" ht="16.5" customHeight="1">
      <c r="A41" s="41"/>
      <c r="B41" s="40"/>
      <c r="C41" s="42"/>
      <c r="D41" s="42"/>
      <c r="E41" s="42"/>
      <c r="F41" s="42"/>
      <c r="G41" s="42"/>
      <c r="H41" s="42"/>
      <c r="I41" s="42"/>
      <c r="J41" s="2"/>
      <c r="L41" s="79"/>
      <c r="M41" s="79"/>
      <c r="N41" s="56"/>
      <c r="O41" s="56"/>
      <c r="P41" s="56"/>
      <c r="Q41" s="56"/>
      <c r="R41" s="56"/>
      <c r="S41" s="56"/>
      <c r="T41" s="56"/>
    </row>
    <row r="42" spans="1:20" ht="17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L42" s="81"/>
      <c r="M42" s="82"/>
      <c r="N42" s="25"/>
      <c r="O42" s="25"/>
      <c r="P42" s="25"/>
      <c r="Q42" s="25"/>
      <c r="R42" s="25"/>
      <c r="S42" s="25"/>
      <c r="T42" s="25"/>
    </row>
    <row r="43" spans="1:20" ht="15" customHeight="1">
      <c r="A43" s="18" t="s">
        <v>4</v>
      </c>
      <c r="B43" s="19"/>
      <c r="C43" s="19" t="s">
        <v>23</v>
      </c>
      <c r="D43" s="19"/>
      <c r="E43" s="19"/>
      <c r="F43" s="19" t="s">
        <v>0</v>
      </c>
      <c r="G43" s="19"/>
      <c r="H43" s="19"/>
      <c r="I43" s="19"/>
      <c r="J43" s="2"/>
      <c r="L43" s="81"/>
      <c r="M43" s="80"/>
      <c r="N43" s="80"/>
      <c r="O43" s="80"/>
      <c r="P43" s="80"/>
      <c r="Q43" s="80"/>
      <c r="R43" s="80"/>
      <c r="S43" s="80"/>
      <c r="T43" s="80"/>
    </row>
    <row r="44" spans="1:20" ht="15" customHeight="1">
      <c r="A44" s="98" t="s">
        <v>13</v>
      </c>
      <c r="B44" s="98"/>
      <c r="C44" s="98" t="s">
        <v>6</v>
      </c>
      <c r="D44" s="98" t="s">
        <v>38</v>
      </c>
      <c r="E44" s="114" t="s">
        <v>7</v>
      </c>
      <c r="F44" s="114"/>
      <c r="G44" s="114"/>
      <c r="H44" s="98" t="s">
        <v>11</v>
      </c>
      <c r="I44" s="98" t="s">
        <v>12</v>
      </c>
      <c r="J44" s="2"/>
      <c r="L44" s="51"/>
      <c r="M44" s="52"/>
      <c r="N44" s="52"/>
      <c r="O44" s="52"/>
      <c r="P44" s="52"/>
      <c r="Q44" s="52"/>
      <c r="R44" s="52"/>
      <c r="S44" s="52"/>
      <c r="T44" s="52"/>
    </row>
    <row r="45" spans="1:20" ht="15" customHeight="1">
      <c r="A45" s="98"/>
      <c r="B45" s="98"/>
      <c r="C45" s="98"/>
      <c r="D45" s="98"/>
      <c r="E45" s="47" t="s">
        <v>8</v>
      </c>
      <c r="F45" s="47" t="s">
        <v>9</v>
      </c>
      <c r="G45" s="46" t="s">
        <v>10</v>
      </c>
      <c r="H45" s="98"/>
      <c r="I45" s="98"/>
      <c r="J45" s="2"/>
      <c r="L45" s="6"/>
      <c r="M45" s="6"/>
      <c r="N45" s="6"/>
      <c r="O45" s="6"/>
      <c r="P45" s="6"/>
      <c r="Q45" s="6"/>
      <c r="R45" s="6"/>
      <c r="S45" s="6"/>
      <c r="T45" s="6"/>
    </row>
    <row r="46" spans="1:20" ht="30" customHeight="1">
      <c r="A46" s="103" t="s">
        <v>55</v>
      </c>
      <c r="B46" s="104"/>
      <c r="C46" s="12">
        <v>120</v>
      </c>
      <c r="D46" s="12">
        <v>51.83</v>
      </c>
      <c r="E46" s="12">
        <v>27.84</v>
      </c>
      <c r="F46" s="12">
        <v>18</v>
      </c>
      <c r="G46" s="12">
        <v>32.4</v>
      </c>
      <c r="H46" s="12">
        <v>279.60000000000002</v>
      </c>
      <c r="I46" s="12" t="s">
        <v>24</v>
      </c>
      <c r="J46" s="2"/>
      <c r="L46" s="51"/>
      <c r="M46" s="25"/>
      <c r="N46" s="25"/>
      <c r="O46" s="25"/>
      <c r="P46" s="25"/>
      <c r="Q46" s="25"/>
      <c r="R46" s="25"/>
      <c r="S46" s="25"/>
      <c r="T46" s="25"/>
    </row>
    <row r="47" spans="1:20" ht="14.4" customHeight="1">
      <c r="A47" s="103" t="s">
        <v>26</v>
      </c>
      <c r="B47" s="104"/>
      <c r="C47" s="12">
        <v>15</v>
      </c>
      <c r="D47" s="12">
        <v>12</v>
      </c>
      <c r="E47" s="12">
        <v>4.6399999999999997</v>
      </c>
      <c r="F47" s="12">
        <v>5.9</v>
      </c>
      <c r="G47" s="12">
        <v>0</v>
      </c>
      <c r="H47" s="12">
        <v>72.8</v>
      </c>
      <c r="I47" s="12" t="s">
        <v>27</v>
      </c>
      <c r="J47" s="2"/>
      <c r="L47" s="85"/>
      <c r="M47" s="85"/>
      <c r="N47" s="73"/>
      <c r="O47" s="73"/>
      <c r="P47" s="60"/>
      <c r="Q47" s="60"/>
      <c r="R47" s="58"/>
      <c r="S47" s="73"/>
      <c r="T47" s="73"/>
    </row>
    <row r="48" spans="1:20" ht="21" customHeight="1">
      <c r="A48" s="101" t="s">
        <v>37</v>
      </c>
      <c r="B48" s="115"/>
      <c r="C48" s="12">
        <v>30</v>
      </c>
      <c r="D48" s="12">
        <v>4</v>
      </c>
      <c r="E48" s="12">
        <f>7.5*0.3</f>
        <v>2.25</v>
      </c>
      <c r="F48" s="12">
        <f>2.9*0.3</f>
        <v>0.87</v>
      </c>
      <c r="G48" s="12">
        <f>50.9*0.3</f>
        <v>15.27</v>
      </c>
      <c r="H48" s="12">
        <f>264*0.3</f>
        <v>79.2</v>
      </c>
      <c r="I48" s="12" t="s">
        <v>44</v>
      </c>
      <c r="J48" s="2"/>
      <c r="L48" s="79"/>
      <c r="M48" s="80"/>
      <c r="N48" s="56"/>
      <c r="O48" s="56"/>
      <c r="P48" s="56"/>
      <c r="Q48" s="56"/>
      <c r="R48" s="56"/>
      <c r="S48" s="56"/>
      <c r="T48" s="56"/>
    </row>
    <row r="49" spans="1:20" ht="21" customHeight="1">
      <c r="A49" s="105" t="s">
        <v>42</v>
      </c>
      <c r="B49" s="106"/>
      <c r="C49" s="1">
        <v>200</v>
      </c>
      <c r="D49" s="1">
        <v>1.57</v>
      </c>
      <c r="E49" s="1">
        <v>4.51</v>
      </c>
      <c r="F49" s="1">
        <v>1.1399999999999999</v>
      </c>
      <c r="G49" s="1">
        <v>7.71</v>
      </c>
      <c r="H49" s="1">
        <v>57.33</v>
      </c>
      <c r="I49" s="1" t="s">
        <v>28</v>
      </c>
      <c r="J49" s="2"/>
      <c r="L49" s="67"/>
      <c r="M49" s="68"/>
      <c r="N49" s="56"/>
      <c r="O49" s="56"/>
      <c r="P49" s="56"/>
      <c r="Q49" s="56"/>
      <c r="R49" s="56"/>
      <c r="S49" s="56"/>
      <c r="T49" s="56"/>
    </row>
    <row r="50" spans="1:20" ht="31.5" customHeight="1">
      <c r="A50" s="103"/>
      <c r="B50" s="104"/>
      <c r="C50" s="1"/>
      <c r="D50" s="1"/>
      <c r="E50" s="1"/>
      <c r="F50" s="1"/>
      <c r="G50" s="1"/>
      <c r="H50" s="1"/>
      <c r="I50" s="1"/>
      <c r="J50" s="2"/>
      <c r="L50" s="79"/>
      <c r="M50" s="79"/>
      <c r="N50" s="56"/>
      <c r="O50" s="56"/>
      <c r="P50" s="56"/>
      <c r="Q50" s="56"/>
      <c r="R50" s="56"/>
      <c r="S50" s="56"/>
      <c r="T50" s="56"/>
    </row>
    <row r="51" spans="1:20" ht="18.75" customHeight="1">
      <c r="A51" s="107" t="s">
        <v>18</v>
      </c>
      <c r="B51" s="108"/>
      <c r="C51" s="22">
        <f>SUM(C46:C50)</f>
        <v>365</v>
      </c>
      <c r="D51" s="22">
        <f>SUM(D46:D50)</f>
        <v>69.399999999999991</v>
      </c>
      <c r="E51" s="22">
        <f t="shared" ref="E51:H51" si="3">SUM(E46:E50)</f>
        <v>39.239999999999995</v>
      </c>
      <c r="F51" s="22">
        <f t="shared" si="3"/>
        <v>25.91</v>
      </c>
      <c r="G51" s="22">
        <f t="shared" si="3"/>
        <v>55.38</v>
      </c>
      <c r="H51" s="22">
        <f t="shared" si="3"/>
        <v>488.93</v>
      </c>
      <c r="I51" s="22"/>
      <c r="J51" s="2"/>
      <c r="L51" s="79"/>
      <c r="M51" s="80"/>
      <c r="N51" s="56"/>
      <c r="O51" s="56"/>
      <c r="P51" s="56"/>
      <c r="Q51" s="56"/>
      <c r="R51" s="56"/>
      <c r="S51" s="56"/>
      <c r="T51" s="56"/>
    </row>
    <row r="52" spans="1:20" ht="15" customHeight="1">
      <c r="A52" s="23"/>
      <c r="B52" s="24"/>
      <c r="C52" s="25"/>
      <c r="D52" s="25"/>
      <c r="E52" s="25"/>
      <c r="F52" s="25"/>
      <c r="G52" s="25"/>
      <c r="H52" s="25"/>
      <c r="I52" s="25"/>
      <c r="J52" s="2"/>
      <c r="L52" s="79"/>
      <c r="M52" s="80"/>
      <c r="N52" s="56"/>
      <c r="O52" s="56"/>
      <c r="P52" s="56"/>
      <c r="Q52" s="56"/>
      <c r="R52" s="56"/>
      <c r="S52" s="56"/>
      <c r="T52" s="56"/>
    </row>
    <row r="53" spans="1:20" ht="15" customHeight="1">
      <c r="A53" s="81" t="s">
        <v>40</v>
      </c>
      <c r="B53" s="87"/>
      <c r="C53" s="94"/>
      <c r="D53" s="94"/>
      <c r="E53" s="94"/>
      <c r="F53" s="94"/>
      <c r="G53" s="94"/>
      <c r="H53" s="94"/>
      <c r="I53" s="94"/>
      <c r="J53" s="2"/>
      <c r="L53" s="79"/>
      <c r="M53" s="80"/>
      <c r="N53" s="56"/>
      <c r="O53" s="56"/>
      <c r="P53" s="56"/>
      <c r="Q53" s="56"/>
      <c r="R53" s="56"/>
      <c r="S53" s="56"/>
      <c r="T53" s="56"/>
    </row>
    <row r="54" spans="1:20" ht="15" customHeight="1">
      <c r="A54" s="23"/>
      <c r="B54" s="26"/>
      <c r="C54" s="27"/>
      <c r="D54" s="27"/>
      <c r="E54" s="27"/>
      <c r="F54" s="27"/>
      <c r="G54" s="27"/>
      <c r="H54" s="27"/>
      <c r="I54" s="27"/>
      <c r="J54" s="2"/>
      <c r="L54" s="81"/>
      <c r="M54" s="82"/>
      <c r="N54" s="25"/>
      <c r="O54" s="25"/>
      <c r="P54" s="25"/>
      <c r="Q54" s="25"/>
      <c r="R54" s="25"/>
      <c r="S54" s="25"/>
      <c r="T54" s="25"/>
    </row>
    <row r="55" spans="1:20" ht="15" customHeight="1">
      <c r="A55" s="18" t="s">
        <v>4</v>
      </c>
      <c r="B55" s="19"/>
      <c r="C55" s="19" t="s">
        <v>25</v>
      </c>
      <c r="D55" s="19"/>
      <c r="E55" s="19"/>
      <c r="F55" s="19" t="s">
        <v>0</v>
      </c>
      <c r="G55" s="19"/>
      <c r="H55" s="19"/>
      <c r="I55" s="19"/>
      <c r="J55" s="2"/>
      <c r="L55" s="51"/>
      <c r="M55" s="24"/>
      <c r="N55" s="25"/>
      <c r="O55" s="25"/>
      <c r="P55" s="25"/>
      <c r="Q55" s="25"/>
      <c r="R55" s="25"/>
      <c r="S55" s="25"/>
      <c r="T55" s="25"/>
    </row>
    <row r="56" spans="1:20" ht="15" customHeight="1">
      <c r="A56" s="98" t="s">
        <v>13</v>
      </c>
      <c r="B56" s="98"/>
      <c r="C56" s="98" t="s">
        <v>6</v>
      </c>
      <c r="D56" s="98" t="s">
        <v>38</v>
      </c>
      <c r="E56" s="114" t="s">
        <v>7</v>
      </c>
      <c r="F56" s="114"/>
      <c r="G56" s="114"/>
      <c r="H56" s="98" t="s">
        <v>11</v>
      </c>
      <c r="I56" s="98" t="s">
        <v>12</v>
      </c>
      <c r="J56" s="2"/>
      <c r="L56" s="81"/>
      <c r="M56" s="87"/>
      <c r="N56" s="87"/>
      <c r="O56" s="87"/>
      <c r="P56" s="87"/>
      <c r="Q56" s="87"/>
      <c r="R56" s="87"/>
      <c r="S56" s="87"/>
      <c r="T56" s="87"/>
    </row>
    <row r="57" spans="1:20" ht="15" customHeight="1">
      <c r="A57" s="98"/>
      <c r="B57" s="98"/>
      <c r="C57" s="98"/>
      <c r="D57" s="98"/>
      <c r="E57" s="20" t="s">
        <v>8</v>
      </c>
      <c r="F57" s="20" t="s">
        <v>9</v>
      </c>
      <c r="G57" s="48" t="s">
        <v>60</v>
      </c>
      <c r="H57" s="98"/>
      <c r="I57" s="98"/>
      <c r="J57" s="2"/>
      <c r="L57" s="51"/>
      <c r="M57" s="50"/>
      <c r="N57" s="50"/>
      <c r="O57" s="50"/>
      <c r="P57" s="50"/>
      <c r="Q57" s="50"/>
      <c r="R57" s="50"/>
      <c r="S57" s="50"/>
      <c r="T57" s="50"/>
    </row>
    <row r="58" spans="1:20" ht="15" customHeight="1">
      <c r="A58" s="101" t="s">
        <v>53</v>
      </c>
      <c r="B58" s="102"/>
      <c r="C58" s="12">
        <v>210</v>
      </c>
      <c r="D58" s="12">
        <v>12.15</v>
      </c>
      <c r="E58" s="12">
        <v>38.200000000000003</v>
      </c>
      <c r="F58" s="12">
        <v>13.92</v>
      </c>
      <c r="G58" s="12">
        <v>55.66</v>
      </c>
      <c r="H58" s="12">
        <v>497</v>
      </c>
      <c r="I58" s="12" t="s">
        <v>54</v>
      </c>
      <c r="J58" s="2"/>
      <c r="L58" s="51"/>
      <c r="M58" s="25"/>
      <c r="N58" s="25"/>
      <c r="O58" s="25"/>
      <c r="P58" s="25"/>
      <c r="Q58" s="25"/>
      <c r="R58" s="25"/>
      <c r="S58" s="25"/>
      <c r="T58" s="25"/>
    </row>
    <row r="59" spans="1:20" ht="25.95" customHeight="1">
      <c r="A59" s="116" t="s">
        <v>64</v>
      </c>
      <c r="B59" s="117"/>
      <c r="C59" s="28">
        <v>100</v>
      </c>
      <c r="D59" s="28">
        <v>48.95</v>
      </c>
      <c r="E59" s="28">
        <v>11.78</v>
      </c>
      <c r="F59" s="28">
        <v>12.91</v>
      </c>
      <c r="G59" s="28">
        <v>14.9</v>
      </c>
      <c r="H59" s="28">
        <v>223</v>
      </c>
      <c r="I59" s="28" t="s">
        <v>31</v>
      </c>
      <c r="J59" s="2"/>
      <c r="L59" s="85"/>
      <c r="M59" s="85"/>
      <c r="N59" s="85"/>
      <c r="O59" s="85"/>
      <c r="P59" s="86"/>
      <c r="Q59" s="86"/>
      <c r="R59" s="86"/>
      <c r="S59" s="85"/>
      <c r="T59" s="85"/>
    </row>
    <row r="60" spans="1:20" ht="38.4" customHeight="1">
      <c r="A60" s="103" t="s">
        <v>58</v>
      </c>
      <c r="B60" s="104"/>
      <c r="C60" s="12">
        <v>60</v>
      </c>
      <c r="D60" s="12">
        <v>4.33</v>
      </c>
      <c r="E60" s="12">
        <v>8.2899999999999991</v>
      </c>
      <c r="F60" s="12">
        <v>6.8</v>
      </c>
      <c r="G60" s="12">
        <v>24.73</v>
      </c>
      <c r="H60" s="12">
        <v>187.24</v>
      </c>
      <c r="I60" s="12" t="s">
        <v>50</v>
      </c>
      <c r="J60" s="2"/>
      <c r="L60" s="85"/>
      <c r="M60" s="85"/>
      <c r="N60" s="85"/>
      <c r="O60" s="85"/>
      <c r="P60" s="60"/>
      <c r="Q60" s="60"/>
      <c r="R60" s="58"/>
      <c r="S60" s="85"/>
      <c r="T60" s="85"/>
    </row>
    <row r="61" spans="1:20" ht="15" customHeight="1">
      <c r="A61" s="105" t="s">
        <v>42</v>
      </c>
      <c r="B61" s="106"/>
      <c r="C61" s="1">
        <v>200</v>
      </c>
      <c r="D61" s="1">
        <v>1.57</v>
      </c>
      <c r="E61" s="1">
        <v>4.51</v>
      </c>
      <c r="F61" s="1">
        <v>1.1399999999999999</v>
      </c>
      <c r="G61" s="1">
        <v>7.71</v>
      </c>
      <c r="H61" s="1">
        <v>57.33</v>
      </c>
      <c r="I61" s="1" t="s">
        <v>28</v>
      </c>
      <c r="J61" s="2"/>
      <c r="L61" s="79"/>
      <c r="M61" s="80"/>
      <c r="N61" s="56"/>
      <c r="O61" s="56"/>
      <c r="P61" s="56"/>
      <c r="Q61" s="56"/>
      <c r="R61" s="56"/>
      <c r="S61" s="6"/>
      <c r="T61" s="56"/>
    </row>
    <row r="62" spans="1:20" ht="27.75" customHeight="1">
      <c r="A62" s="103" t="s">
        <v>32</v>
      </c>
      <c r="B62" s="104"/>
      <c r="C62" s="12">
        <v>30</v>
      </c>
      <c r="D62" s="12">
        <v>2.4</v>
      </c>
      <c r="E62" s="12">
        <f>8.1*0.3</f>
        <v>2.4299999999999997</v>
      </c>
      <c r="F62" s="12">
        <f>1*0.3</f>
        <v>0.3</v>
      </c>
      <c r="G62" s="12">
        <f>48.8*0.3</f>
        <v>14.639999999999999</v>
      </c>
      <c r="H62" s="12">
        <f>242*0.3</f>
        <v>72.599999999999994</v>
      </c>
      <c r="I62" s="12" t="s">
        <v>44</v>
      </c>
      <c r="J62" s="2"/>
      <c r="L62" s="79"/>
      <c r="M62" s="79"/>
      <c r="N62" s="56"/>
      <c r="O62" s="56"/>
      <c r="P62" s="56"/>
      <c r="Q62" s="56"/>
      <c r="R62" s="56"/>
      <c r="S62" s="56"/>
      <c r="T62" s="56"/>
    </row>
    <row r="63" spans="1:20" ht="25.5" customHeight="1">
      <c r="A63" s="107" t="s">
        <v>18</v>
      </c>
      <c r="B63" s="108"/>
      <c r="C63" s="22">
        <f t="shared" ref="C63:H63" si="4">SUM(C58:C62)</f>
        <v>600</v>
      </c>
      <c r="D63" s="22">
        <f t="shared" si="4"/>
        <v>69.400000000000006</v>
      </c>
      <c r="E63" s="22">
        <f t="shared" si="4"/>
        <v>65.210000000000008</v>
      </c>
      <c r="F63" s="22">
        <f t="shared" si="4"/>
        <v>35.069999999999993</v>
      </c>
      <c r="G63" s="22">
        <f t="shared" si="4"/>
        <v>117.64</v>
      </c>
      <c r="H63" s="22">
        <f t="shared" si="4"/>
        <v>1037.17</v>
      </c>
      <c r="I63" s="22"/>
      <c r="J63" s="2"/>
      <c r="L63" s="79"/>
      <c r="M63" s="80"/>
      <c r="N63" s="56"/>
      <c r="O63" s="56"/>
      <c r="P63" s="56"/>
      <c r="Q63" s="56"/>
      <c r="R63" s="56"/>
      <c r="S63" s="56"/>
      <c r="T63" s="56"/>
    </row>
    <row r="64" spans="1:20" ht="32.25" customHeight="1">
      <c r="A64" s="23"/>
      <c r="B64" s="24"/>
      <c r="C64" s="25"/>
      <c r="D64" s="25"/>
      <c r="E64" s="25"/>
      <c r="F64" s="25"/>
      <c r="G64" s="25"/>
      <c r="H64" s="25"/>
      <c r="I64" s="25"/>
      <c r="J64" s="2"/>
      <c r="L64" s="79"/>
      <c r="M64" s="80"/>
      <c r="N64" s="56"/>
      <c r="O64" s="56"/>
      <c r="P64" s="56"/>
      <c r="Q64" s="56"/>
      <c r="R64" s="56"/>
      <c r="S64" s="56"/>
      <c r="T64" s="56"/>
    </row>
    <row r="65" spans="1:20" ht="15" customHeight="1">
      <c r="A65" s="81" t="s">
        <v>40</v>
      </c>
      <c r="B65" s="80"/>
      <c r="C65" s="95"/>
      <c r="D65" s="95"/>
      <c r="E65" s="95"/>
      <c r="F65" s="95"/>
      <c r="G65" s="95"/>
      <c r="H65" s="95"/>
      <c r="I65" s="95"/>
      <c r="J65" s="2"/>
      <c r="L65" s="79"/>
      <c r="M65" s="80"/>
      <c r="N65" s="56"/>
      <c r="O65" s="56"/>
      <c r="P65" s="56"/>
      <c r="Q65" s="56"/>
      <c r="R65" s="56"/>
      <c r="S65" s="56"/>
      <c r="T65" s="56"/>
    </row>
    <row r="66" spans="1:20" ht="15" customHeight="1">
      <c r="A66" s="23"/>
      <c r="B66" s="26"/>
      <c r="C66" s="27"/>
      <c r="D66" s="27"/>
      <c r="E66" s="27"/>
      <c r="F66" s="27"/>
      <c r="G66" s="27"/>
      <c r="H66" s="27"/>
      <c r="I66" s="27"/>
      <c r="J66" s="2"/>
      <c r="L66" s="65"/>
      <c r="M66" s="66"/>
      <c r="N66" s="61"/>
      <c r="O66" s="61"/>
      <c r="P66" s="61"/>
      <c r="Q66" s="61"/>
      <c r="R66" s="61"/>
      <c r="S66" s="61"/>
      <c r="T66" s="61"/>
    </row>
    <row r="67" spans="1:20" ht="15" customHeight="1">
      <c r="A67" s="18" t="s">
        <v>35</v>
      </c>
      <c r="B67" s="19"/>
      <c r="C67" s="19" t="s">
        <v>29</v>
      </c>
      <c r="D67" s="19"/>
      <c r="E67" s="19"/>
      <c r="F67" s="19" t="s">
        <v>0</v>
      </c>
      <c r="G67" s="19"/>
      <c r="H67" s="19"/>
      <c r="I67" s="19"/>
      <c r="J67" s="2"/>
      <c r="L67" s="81"/>
      <c r="M67" s="82"/>
      <c r="N67" s="25"/>
      <c r="O67" s="25"/>
      <c r="P67" s="25"/>
      <c r="Q67" s="25"/>
      <c r="R67" s="25"/>
      <c r="S67" s="25"/>
      <c r="T67" s="25"/>
    </row>
    <row r="68" spans="1:20">
      <c r="A68" s="98" t="s">
        <v>13</v>
      </c>
      <c r="B68" s="98"/>
      <c r="C68" s="98" t="s">
        <v>6</v>
      </c>
      <c r="D68" s="98" t="s">
        <v>38</v>
      </c>
      <c r="E68" s="114" t="s">
        <v>7</v>
      </c>
      <c r="F68" s="114"/>
      <c r="G68" s="114"/>
      <c r="H68" s="98" t="s">
        <v>11</v>
      </c>
      <c r="I68" s="98" t="s">
        <v>12</v>
      </c>
      <c r="J68" s="2"/>
      <c r="L68" s="51"/>
      <c r="M68" s="24"/>
      <c r="N68" s="25"/>
      <c r="O68" s="25"/>
      <c r="P68" s="25"/>
      <c r="Q68" s="25"/>
      <c r="R68" s="25"/>
      <c r="S68" s="25"/>
      <c r="T68" s="25"/>
    </row>
    <row r="69" spans="1:20" ht="15" customHeight="1">
      <c r="A69" s="98"/>
      <c r="B69" s="98"/>
      <c r="C69" s="98"/>
      <c r="D69" s="98"/>
      <c r="E69" s="20" t="s">
        <v>8</v>
      </c>
      <c r="F69" s="20" t="s">
        <v>9</v>
      </c>
      <c r="G69" s="48" t="s">
        <v>60</v>
      </c>
      <c r="H69" s="98"/>
      <c r="I69" s="98"/>
      <c r="J69" s="2"/>
      <c r="L69" s="81"/>
      <c r="M69" s="80"/>
      <c r="N69" s="80"/>
      <c r="O69" s="80"/>
      <c r="P69" s="80"/>
      <c r="Q69" s="80"/>
      <c r="R69" s="80"/>
      <c r="S69" s="80"/>
      <c r="T69" s="80"/>
    </row>
    <row r="70" spans="1:20" ht="19.95" customHeight="1">
      <c r="A70" s="103" t="s">
        <v>45</v>
      </c>
      <c r="B70" s="104"/>
      <c r="C70" s="12">
        <v>230</v>
      </c>
      <c r="D70" s="12">
        <v>58.75</v>
      </c>
      <c r="E70" s="12">
        <v>20.3</v>
      </c>
      <c r="F70" s="12">
        <v>17</v>
      </c>
      <c r="G70" s="12">
        <v>35.69</v>
      </c>
      <c r="H70" s="12">
        <v>377</v>
      </c>
      <c r="I70" s="12" t="s">
        <v>22</v>
      </c>
      <c r="J70" s="2"/>
      <c r="L70" s="51"/>
      <c r="M70" s="50"/>
      <c r="N70" s="50"/>
      <c r="O70" s="50"/>
      <c r="P70" s="50"/>
      <c r="Q70" s="50"/>
      <c r="R70" s="50"/>
      <c r="S70" s="50"/>
      <c r="T70" s="50"/>
    </row>
    <row r="71" spans="1:20" ht="36.6" customHeight="1">
      <c r="A71" s="103" t="s">
        <v>52</v>
      </c>
      <c r="B71" s="103"/>
      <c r="C71" s="12">
        <v>60</v>
      </c>
      <c r="D71" s="12">
        <v>3.93</v>
      </c>
      <c r="E71" s="13">
        <v>1.41</v>
      </c>
      <c r="F71" s="13">
        <v>5.08</v>
      </c>
      <c r="G71" s="13">
        <v>9.02</v>
      </c>
      <c r="H71" s="13">
        <v>87.4</v>
      </c>
      <c r="I71" s="12" t="s">
        <v>51</v>
      </c>
      <c r="J71" s="2"/>
      <c r="L71" s="51"/>
      <c r="M71" s="25"/>
      <c r="N71" s="25"/>
      <c r="O71" s="25"/>
      <c r="P71" s="25"/>
      <c r="Q71" s="25"/>
      <c r="R71" s="25"/>
      <c r="S71" s="25"/>
      <c r="T71" s="25"/>
    </row>
    <row r="72" spans="1:20" ht="30.6" customHeight="1">
      <c r="A72" s="103" t="s">
        <v>16</v>
      </c>
      <c r="B72" s="104"/>
      <c r="C72" s="12">
        <v>200</v>
      </c>
      <c r="D72" s="12">
        <v>4.32</v>
      </c>
      <c r="E72" s="12">
        <f>0.04</f>
        <v>0.04</v>
      </c>
      <c r="F72" s="12">
        <v>0</v>
      </c>
      <c r="G72" s="12">
        <v>24.76</v>
      </c>
      <c r="H72" s="12">
        <v>94.2</v>
      </c>
      <c r="I72" s="12" t="s">
        <v>17</v>
      </c>
      <c r="J72" s="2"/>
      <c r="L72" s="83"/>
      <c r="M72" s="87"/>
      <c r="N72" s="85"/>
      <c r="O72" s="85"/>
      <c r="P72" s="86"/>
      <c r="Q72" s="86"/>
      <c r="R72" s="86"/>
      <c r="S72" s="85"/>
      <c r="T72" s="85"/>
    </row>
    <row r="73" spans="1:20" ht="30.6" customHeight="1">
      <c r="A73" s="103" t="s">
        <v>32</v>
      </c>
      <c r="B73" s="104"/>
      <c r="C73" s="12">
        <v>30</v>
      </c>
      <c r="D73" s="12">
        <v>2.4</v>
      </c>
      <c r="E73" s="12">
        <f>8.1*0.3</f>
        <v>2.4299999999999997</v>
      </c>
      <c r="F73" s="12">
        <f>1*0.3</f>
        <v>0.3</v>
      </c>
      <c r="G73" s="12">
        <f>48.8*0.3</f>
        <v>14.639999999999999</v>
      </c>
      <c r="H73" s="12">
        <f>242*0.3</f>
        <v>72.599999999999994</v>
      </c>
      <c r="I73" s="12" t="s">
        <v>44</v>
      </c>
      <c r="J73" s="2"/>
      <c r="L73" s="71"/>
      <c r="M73" s="75"/>
      <c r="N73" s="85"/>
      <c r="O73" s="85"/>
      <c r="P73" s="74"/>
      <c r="Q73" s="74"/>
      <c r="R73" s="74"/>
      <c r="S73" s="85"/>
      <c r="T73" s="85"/>
    </row>
    <row r="74" spans="1:20">
      <c r="A74" s="103"/>
      <c r="B74" s="104"/>
      <c r="C74" s="12"/>
      <c r="D74" s="12"/>
      <c r="E74" s="12"/>
      <c r="F74" s="12"/>
      <c r="G74" s="12"/>
      <c r="H74" s="12"/>
      <c r="I74" s="12"/>
      <c r="J74" s="2"/>
      <c r="L74" s="83"/>
      <c r="M74" s="87"/>
      <c r="N74" s="85"/>
      <c r="O74" s="85"/>
      <c r="P74" s="60"/>
      <c r="Q74" s="60"/>
      <c r="R74" s="58"/>
      <c r="S74" s="85"/>
      <c r="T74" s="85"/>
    </row>
    <row r="75" spans="1:20" ht="26.25" customHeight="1">
      <c r="A75" s="107" t="s">
        <v>18</v>
      </c>
      <c r="B75" s="108"/>
      <c r="C75" s="22">
        <f t="shared" ref="C75:H75" si="5">SUM(C70:C74)</f>
        <v>520</v>
      </c>
      <c r="D75" s="22">
        <f t="shared" si="5"/>
        <v>69.400000000000006</v>
      </c>
      <c r="E75" s="22">
        <f t="shared" si="5"/>
        <v>24.18</v>
      </c>
      <c r="F75" s="22">
        <f t="shared" si="5"/>
        <v>22.38</v>
      </c>
      <c r="G75" s="22">
        <f t="shared" si="5"/>
        <v>84.11</v>
      </c>
      <c r="H75" s="22">
        <f t="shared" si="5"/>
        <v>631.20000000000005</v>
      </c>
      <c r="I75" s="22"/>
      <c r="J75" s="2"/>
      <c r="L75" s="79"/>
      <c r="M75" s="80"/>
      <c r="N75" s="56"/>
      <c r="O75" s="56"/>
      <c r="P75" s="56"/>
      <c r="Q75" s="56"/>
      <c r="R75" s="56"/>
      <c r="S75" s="56"/>
      <c r="T75" s="56"/>
    </row>
    <row r="76" spans="1:20" ht="33.75" customHeight="1">
      <c r="A76" s="81" t="s">
        <v>40</v>
      </c>
      <c r="B76" s="80"/>
      <c r="C76" s="95"/>
      <c r="D76" s="95"/>
      <c r="E76" s="95"/>
      <c r="F76" s="95"/>
      <c r="G76" s="95"/>
      <c r="H76" s="95"/>
      <c r="I76" s="95"/>
      <c r="J76" s="2"/>
      <c r="L76" s="79"/>
      <c r="M76" s="79"/>
      <c r="N76" s="56"/>
      <c r="O76" s="56"/>
      <c r="P76" s="56"/>
      <c r="Q76" s="56"/>
      <c r="R76" s="56"/>
      <c r="S76" s="56"/>
      <c r="T76" s="56"/>
    </row>
    <row r="77" spans="1:20" ht="26.25" customHeight="1">
      <c r="A77" s="35"/>
      <c r="B77" s="36"/>
      <c r="C77" s="37"/>
      <c r="D77" s="37"/>
      <c r="E77" s="37"/>
      <c r="F77" s="37"/>
      <c r="G77" s="37"/>
      <c r="H77" s="37"/>
      <c r="I77" s="37"/>
      <c r="J77" s="2"/>
      <c r="L77" s="79"/>
      <c r="M77" s="80"/>
      <c r="N77" s="56"/>
      <c r="O77" s="56"/>
      <c r="P77" s="56"/>
      <c r="Q77" s="56"/>
      <c r="R77" s="56"/>
      <c r="S77" s="56"/>
      <c r="T77" s="56"/>
    </row>
    <row r="78" spans="1:20" ht="14.4" customHeight="1">
      <c r="A78" s="35"/>
      <c r="B78" s="36"/>
      <c r="C78" s="37"/>
      <c r="D78" s="37"/>
      <c r="E78" s="37"/>
      <c r="F78" s="37"/>
      <c r="G78" s="37"/>
      <c r="H78" s="37"/>
      <c r="I78" s="37"/>
      <c r="J78" s="2"/>
      <c r="L78" s="79"/>
      <c r="M78" s="80"/>
      <c r="N78" s="56"/>
      <c r="O78" s="56"/>
      <c r="P78" s="56"/>
      <c r="Q78" s="56"/>
      <c r="R78" s="56"/>
      <c r="S78" s="56"/>
      <c r="T78" s="56"/>
    </row>
    <row r="79" spans="1:20" ht="15" customHeight="1">
      <c r="A79" s="35"/>
      <c r="B79" s="36"/>
      <c r="C79" s="37"/>
      <c r="D79" s="37"/>
      <c r="E79" s="37"/>
      <c r="F79" s="37"/>
      <c r="G79" s="37"/>
      <c r="H79" s="37"/>
      <c r="I79" s="37"/>
      <c r="J79" s="2"/>
      <c r="L79" s="65"/>
      <c r="M79" s="66"/>
      <c r="N79" s="61"/>
      <c r="O79" s="61"/>
      <c r="P79" s="61"/>
      <c r="Q79" s="61"/>
      <c r="R79" s="61"/>
      <c r="S79" s="61"/>
      <c r="T79" s="61"/>
    </row>
    <row r="80" spans="1:20" ht="15" customHeight="1">
      <c r="A80" s="35"/>
      <c r="B80" s="36"/>
      <c r="C80" s="37"/>
      <c r="D80" s="37"/>
      <c r="E80" s="37"/>
      <c r="F80" s="37"/>
      <c r="G80" s="37"/>
      <c r="H80" s="37"/>
      <c r="I80" s="37"/>
      <c r="J80" s="2"/>
      <c r="L80" s="81"/>
      <c r="M80" s="82"/>
      <c r="N80" s="25"/>
      <c r="O80" s="25"/>
      <c r="P80" s="25"/>
      <c r="Q80" s="25"/>
      <c r="R80" s="25"/>
      <c r="S80" s="25"/>
      <c r="T80" s="25"/>
    </row>
    <row r="81" spans="1:20" ht="15" customHeight="1">
      <c r="A81" s="35"/>
      <c r="B81" s="36"/>
      <c r="C81" s="37"/>
      <c r="D81" s="37"/>
      <c r="E81" s="37"/>
      <c r="F81" s="37"/>
      <c r="G81" s="37"/>
      <c r="H81" s="37"/>
      <c r="I81" s="37"/>
      <c r="J81" s="2"/>
      <c r="L81" s="81"/>
      <c r="M81" s="80"/>
      <c r="N81" s="80"/>
      <c r="O81" s="80"/>
      <c r="P81" s="80"/>
      <c r="Q81" s="80"/>
      <c r="R81" s="80"/>
      <c r="S81" s="80"/>
      <c r="T81" s="80"/>
    </row>
    <row r="82" spans="1:20" ht="15" customHeight="1">
      <c r="A82" s="35"/>
      <c r="B82" s="36"/>
      <c r="C82" s="37"/>
      <c r="D82" s="37"/>
      <c r="E82" s="37"/>
      <c r="F82" s="37"/>
      <c r="G82" s="37"/>
      <c r="H82" s="37"/>
      <c r="I82" s="37"/>
      <c r="J82" s="2"/>
      <c r="L82" s="51"/>
      <c r="M82" s="52"/>
      <c r="N82" s="52"/>
      <c r="O82" s="52"/>
      <c r="P82" s="52"/>
      <c r="Q82" s="52"/>
      <c r="R82" s="52"/>
      <c r="S82" s="52"/>
      <c r="T82" s="52"/>
    </row>
    <row r="83" spans="1:20" ht="15" customHeight="1">
      <c r="A83" s="35"/>
      <c r="B83" s="36"/>
      <c r="C83" s="37"/>
      <c r="D83" s="37"/>
      <c r="E83" s="37"/>
      <c r="F83" s="37"/>
      <c r="G83" s="37"/>
      <c r="H83" s="37"/>
      <c r="I83" s="37"/>
      <c r="J83" s="2"/>
      <c r="L83" s="51"/>
      <c r="M83" s="52"/>
      <c r="N83" s="52"/>
      <c r="O83" s="52"/>
      <c r="P83" s="52"/>
      <c r="Q83" s="52"/>
      <c r="R83" s="52"/>
      <c r="S83" s="52"/>
      <c r="T83" s="52"/>
    </row>
    <row r="84" spans="1:20" ht="15" customHeight="1">
      <c r="A84" s="35"/>
      <c r="B84" s="36"/>
      <c r="C84" s="37"/>
      <c r="D84" s="37"/>
      <c r="E84" s="37"/>
      <c r="F84" s="37"/>
      <c r="G84" s="37"/>
      <c r="H84" s="37"/>
      <c r="I84" s="37"/>
      <c r="J84" s="2"/>
      <c r="L84" s="51"/>
      <c r="M84" s="52"/>
      <c r="N84" s="52"/>
      <c r="O84" s="52"/>
      <c r="P84" s="52"/>
      <c r="Q84" s="52"/>
      <c r="R84" s="52"/>
      <c r="S84" s="52"/>
      <c r="T84" s="52"/>
    </row>
    <row r="85" spans="1:20" ht="15" customHeight="1">
      <c r="A85" s="43"/>
      <c r="B85" s="44"/>
      <c r="C85" s="45"/>
      <c r="D85" s="45"/>
      <c r="E85" s="45"/>
      <c r="F85" s="45"/>
      <c r="G85" s="45"/>
      <c r="H85" s="45"/>
      <c r="I85" s="45"/>
      <c r="J85" s="2"/>
      <c r="L85" s="51"/>
      <c r="M85" s="52"/>
      <c r="N85" s="52"/>
      <c r="O85" s="52"/>
      <c r="P85" s="52"/>
      <c r="Q85" s="52"/>
      <c r="R85" s="52"/>
      <c r="S85" s="52"/>
      <c r="T85" s="52"/>
    </row>
    <row r="86" spans="1:20" ht="15" customHeight="1">
      <c r="A86" s="35"/>
      <c r="B86" s="36"/>
      <c r="C86" s="37"/>
      <c r="D86" s="37"/>
      <c r="E86" s="37"/>
      <c r="F86" s="37"/>
      <c r="G86" s="37"/>
      <c r="H86" s="37"/>
      <c r="I86" s="37"/>
      <c r="J86" s="2"/>
      <c r="L86" s="51"/>
      <c r="M86" s="52"/>
      <c r="N86" s="52"/>
      <c r="O86" s="52"/>
      <c r="P86" s="52"/>
      <c r="Q86" s="52"/>
      <c r="R86" s="52"/>
      <c r="S86" s="52"/>
      <c r="T86" s="52"/>
    </row>
    <row r="87" spans="1:20" ht="15" customHeight="1">
      <c r="A87" s="35"/>
      <c r="B87" s="36"/>
      <c r="C87" s="37"/>
      <c r="D87" s="37"/>
      <c r="E87" s="37"/>
      <c r="F87" s="37"/>
      <c r="G87" s="37"/>
      <c r="H87" s="37"/>
      <c r="I87" s="37"/>
      <c r="J87" s="2"/>
      <c r="L87" s="51"/>
      <c r="M87" s="52"/>
      <c r="N87" s="52"/>
      <c r="O87" s="52"/>
      <c r="P87" s="52"/>
      <c r="Q87" s="52"/>
      <c r="R87" s="52"/>
      <c r="S87" s="52"/>
      <c r="T87" s="52"/>
    </row>
    <row r="88" spans="1:20" ht="15" customHeight="1">
      <c r="A88" s="18" t="s">
        <v>35</v>
      </c>
      <c r="B88" s="19"/>
      <c r="C88" s="19" t="s">
        <v>30</v>
      </c>
      <c r="D88" s="19"/>
      <c r="E88" s="19"/>
      <c r="F88" s="19" t="s">
        <v>0</v>
      </c>
      <c r="G88" s="19"/>
      <c r="H88" s="19"/>
      <c r="I88" s="19"/>
      <c r="J88" s="2"/>
      <c r="L88" s="51"/>
      <c r="M88" s="52"/>
      <c r="N88" s="52"/>
      <c r="O88" s="52"/>
      <c r="P88" s="52"/>
      <c r="Q88" s="52"/>
      <c r="R88" s="52"/>
      <c r="S88" s="52"/>
      <c r="T88" s="52"/>
    </row>
    <row r="89" spans="1:20" ht="15" customHeight="1">
      <c r="A89" s="98" t="s">
        <v>13</v>
      </c>
      <c r="B89" s="98"/>
      <c r="C89" s="98" t="s">
        <v>6</v>
      </c>
      <c r="D89" s="98" t="s">
        <v>38</v>
      </c>
      <c r="E89" s="114" t="s">
        <v>7</v>
      </c>
      <c r="F89" s="114"/>
      <c r="G89" s="114"/>
      <c r="H89" s="98" t="s">
        <v>11</v>
      </c>
      <c r="I89" s="98" t="s">
        <v>12</v>
      </c>
      <c r="J89" s="2"/>
      <c r="L89" s="51"/>
      <c r="M89" s="52"/>
      <c r="N89" s="52"/>
      <c r="O89" s="52"/>
      <c r="P89" s="52"/>
      <c r="Q89" s="52"/>
      <c r="R89" s="52"/>
      <c r="S89" s="52"/>
      <c r="T89" s="52"/>
    </row>
    <row r="90" spans="1:20" ht="15" customHeight="1">
      <c r="A90" s="98"/>
      <c r="B90" s="98"/>
      <c r="C90" s="98"/>
      <c r="D90" s="98"/>
      <c r="E90" s="20" t="s">
        <v>8</v>
      </c>
      <c r="F90" s="20" t="s">
        <v>9</v>
      </c>
      <c r="G90" s="48" t="s">
        <v>60</v>
      </c>
      <c r="H90" s="98"/>
      <c r="I90" s="98"/>
      <c r="J90" s="2"/>
      <c r="L90" s="51"/>
      <c r="M90" s="52"/>
      <c r="N90" s="52"/>
      <c r="O90" s="52"/>
      <c r="P90" s="52"/>
      <c r="Q90" s="52"/>
      <c r="R90" s="52"/>
      <c r="S90" s="52"/>
      <c r="T90" s="52"/>
    </row>
    <row r="91" spans="1:20" ht="26.25" customHeight="1">
      <c r="A91" s="99" t="s">
        <v>14</v>
      </c>
      <c r="B91" s="100"/>
      <c r="C91" s="1">
        <v>200</v>
      </c>
      <c r="D91" s="8">
        <v>13.04</v>
      </c>
      <c r="E91" s="9">
        <v>17.54</v>
      </c>
      <c r="F91" s="9">
        <v>18.7</v>
      </c>
      <c r="G91" s="9">
        <v>115.86</v>
      </c>
      <c r="H91" s="9">
        <v>237.02</v>
      </c>
      <c r="I91" s="10" t="s">
        <v>15</v>
      </c>
      <c r="J91" s="2"/>
      <c r="L91" s="69"/>
      <c r="M91" s="68"/>
      <c r="N91" s="68"/>
      <c r="O91" s="68"/>
      <c r="P91" s="68"/>
      <c r="Q91" s="68"/>
      <c r="R91" s="68"/>
      <c r="S91" s="68"/>
      <c r="T91" s="68"/>
    </row>
    <row r="92" spans="1:20" ht="24" customHeight="1">
      <c r="A92" s="101" t="s">
        <v>48</v>
      </c>
      <c r="B92" s="102"/>
      <c r="C92" s="12">
        <v>100</v>
      </c>
      <c r="D92" s="12">
        <v>46.46</v>
      </c>
      <c r="E92" s="12">
        <v>15.55</v>
      </c>
      <c r="F92" s="12">
        <v>11.55</v>
      </c>
      <c r="G92" s="12">
        <v>15.7</v>
      </c>
      <c r="H92" s="12">
        <v>228.75</v>
      </c>
      <c r="I92" s="12" t="s">
        <v>49</v>
      </c>
      <c r="J92" s="2"/>
      <c r="L92" s="69"/>
      <c r="M92" s="68"/>
      <c r="N92" s="68"/>
      <c r="O92" s="68"/>
      <c r="P92" s="68"/>
      <c r="Q92" s="68"/>
      <c r="R92" s="68"/>
      <c r="S92" s="68"/>
      <c r="T92" s="68"/>
    </row>
    <row r="93" spans="1:20" ht="29.4" customHeight="1">
      <c r="A93" s="103" t="s">
        <v>58</v>
      </c>
      <c r="B93" s="104"/>
      <c r="C93" s="12">
        <v>60</v>
      </c>
      <c r="D93" s="12">
        <v>4.33</v>
      </c>
      <c r="E93" s="12">
        <v>8.2899999999999991</v>
      </c>
      <c r="F93" s="12">
        <v>6.8</v>
      </c>
      <c r="G93" s="12">
        <v>24.73</v>
      </c>
      <c r="H93" s="12">
        <v>187.24</v>
      </c>
      <c r="I93" s="12" t="s">
        <v>50</v>
      </c>
      <c r="J93" s="2"/>
      <c r="L93" s="69"/>
      <c r="M93" s="70"/>
      <c r="N93" s="70"/>
      <c r="O93" s="70"/>
      <c r="P93" s="70"/>
      <c r="Q93" s="70"/>
      <c r="R93" s="70"/>
      <c r="S93" s="70"/>
      <c r="T93" s="70"/>
    </row>
    <row r="94" spans="1:20" ht="25.95" customHeight="1">
      <c r="A94" s="105" t="s">
        <v>42</v>
      </c>
      <c r="B94" s="106"/>
      <c r="C94" s="1">
        <v>200</v>
      </c>
      <c r="D94" s="1">
        <v>1.57</v>
      </c>
      <c r="E94" s="1">
        <v>4.51</v>
      </c>
      <c r="F94" s="1">
        <v>1.1399999999999999</v>
      </c>
      <c r="G94" s="1">
        <v>7.71</v>
      </c>
      <c r="H94" s="1">
        <v>57.33</v>
      </c>
      <c r="I94" s="1" t="s">
        <v>28</v>
      </c>
      <c r="J94" s="2"/>
      <c r="L94" s="73"/>
      <c r="M94" s="73"/>
      <c r="N94" s="73"/>
      <c r="O94" s="73"/>
      <c r="P94" s="74"/>
      <c r="Q94" s="74"/>
      <c r="R94" s="74"/>
      <c r="S94" s="73"/>
      <c r="T94" s="73"/>
    </row>
    <row r="95" spans="1:20" ht="25.95" customHeight="1">
      <c r="A95" s="99" t="s">
        <v>37</v>
      </c>
      <c r="B95" s="109"/>
      <c r="C95" s="1">
        <v>30</v>
      </c>
      <c r="D95" s="1">
        <v>4</v>
      </c>
      <c r="E95" s="1">
        <f>7.5*0.3</f>
        <v>2.25</v>
      </c>
      <c r="F95" s="1">
        <f>2.9*0.3</f>
        <v>0.87</v>
      </c>
      <c r="G95" s="1">
        <f>50.9*0.3</f>
        <v>15.27</v>
      </c>
      <c r="H95" s="1">
        <f>264*0.3</f>
        <v>79.2</v>
      </c>
      <c r="I95" s="1" t="s">
        <v>44</v>
      </c>
      <c r="J95" s="2"/>
      <c r="L95" s="73"/>
      <c r="M95" s="73"/>
      <c r="N95" s="73"/>
      <c r="O95" s="73"/>
      <c r="P95" s="74"/>
      <c r="Q95" s="74"/>
      <c r="R95" s="74"/>
      <c r="S95" s="73"/>
      <c r="T95" s="73"/>
    </row>
    <row r="96" spans="1:20" ht="15" customHeight="1">
      <c r="A96" s="107" t="s">
        <v>18</v>
      </c>
      <c r="B96" s="108"/>
      <c r="C96" s="22">
        <f>SUM(C91:C95)</f>
        <v>590</v>
      </c>
      <c r="D96" s="22">
        <f>SUM(D91:D95)</f>
        <v>69.399999999999991</v>
      </c>
      <c r="E96" s="22">
        <f>SUM(E91:E95)</f>
        <v>48.14</v>
      </c>
      <c r="F96" s="22">
        <f>SUM(F91:F95)</f>
        <v>39.059999999999995</v>
      </c>
      <c r="G96" s="22">
        <f>SUM(G91:G95)</f>
        <v>179.27</v>
      </c>
      <c r="H96" s="22">
        <f>SUM(H91:H95)</f>
        <v>789.54000000000008</v>
      </c>
      <c r="I96" s="22"/>
      <c r="J96" s="2"/>
      <c r="L96" s="78"/>
      <c r="M96" s="72"/>
      <c r="N96" s="61"/>
      <c r="O96" s="61"/>
      <c r="P96" s="61"/>
      <c r="Q96" s="61"/>
      <c r="R96" s="61"/>
      <c r="S96" s="61"/>
      <c r="T96" s="61"/>
    </row>
    <row r="97" spans="1:20" ht="33.75" customHeight="1">
      <c r="A97" s="81" t="s">
        <v>40</v>
      </c>
      <c r="B97" s="80"/>
      <c r="C97" s="95"/>
      <c r="D97" s="95"/>
      <c r="E97" s="95"/>
      <c r="F97" s="95"/>
      <c r="G97" s="95"/>
      <c r="H97" s="95"/>
      <c r="I97" s="95"/>
      <c r="J97" s="2"/>
      <c r="L97" s="78"/>
      <c r="M97" s="72"/>
      <c r="N97" s="61"/>
      <c r="O97" s="61"/>
      <c r="P97" s="61"/>
      <c r="Q97" s="61"/>
      <c r="R97" s="61"/>
      <c r="S97" s="61"/>
      <c r="T97" s="61"/>
    </row>
    <row r="98" spans="1:20" ht="27.75" customHeight="1">
      <c r="A98" s="23"/>
      <c r="B98" s="26"/>
      <c r="C98" s="27"/>
      <c r="D98" s="27"/>
      <c r="E98" s="27"/>
      <c r="F98" s="27"/>
      <c r="G98" s="27"/>
      <c r="H98" s="27"/>
      <c r="I98" s="27"/>
      <c r="J98" s="2"/>
      <c r="L98" s="78"/>
      <c r="M98" s="72"/>
      <c r="N98" s="61"/>
      <c r="O98" s="61"/>
      <c r="P98" s="61"/>
      <c r="Q98" s="61"/>
      <c r="R98" s="61"/>
      <c r="S98" s="61"/>
      <c r="T98" s="61"/>
    </row>
    <row r="99" spans="1:20" ht="15" customHeight="1">
      <c r="A99" s="23"/>
      <c r="B99" s="26"/>
      <c r="C99" s="27"/>
      <c r="D99" s="27"/>
      <c r="E99" s="27"/>
      <c r="F99" s="27"/>
      <c r="G99" s="27"/>
      <c r="H99" s="27"/>
      <c r="I99" s="27"/>
      <c r="J99" s="2"/>
      <c r="L99" s="72"/>
      <c r="M99" s="72"/>
      <c r="N99" s="61"/>
      <c r="O99" s="62"/>
      <c r="P99" s="61"/>
      <c r="Q99" s="63"/>
      <c r="R99" s="64"/>
      <c r="S99" s="64"/>
      <c r="T99" s="61"/>
    </row>
    <row r="100" spans="1:20" ht="15" customHeight="1">
      <c r="A100" s="23"/>
      <c r="B100" s="26"/>
      <c r="C100" s="27"/>
      <c r="D100" s="27"/>
      <c r="E100" s="27"/>
      <c r="F100" s="27"/>
      <c r="G100" s="27"/>
      <c r="H100" s="27"/>
      <c r="I100" s="27"/>
      <c r="J100" s="2"/>
      <c r="L100" s="78"/>
      <c r="M100" s="72"/>
      <c r="N100" s="61"/>
      <c r="O100" s="61"/>
      <c r="P100" s="61"/>
      <c r="Q100" s="61"/>
      <c r="R100" s="61"/>
      <c r="S100" s="61"/>
      <c r="T100" s="61"/>
    </row>
    <row r="101" spans="1:20" ht="15" customHeight="1">
      <c r="A101" s="18" t="s">
        <v>35</v>
      </c>
      <c r="B101" s="19"/>
      <c r="C101" s="19" t="s">
        <v>33</v>
      </c>
      <c r="D101" s="19"/>
      <c r="E101" s="19"/>
      <c r="F101" s="19" t="s">
        <v>0</v>
      </c>
      <c r="G101" s="19"/>
      <c r="H101" s="19"/>
      <c r="I101" s="19"/>
      <c r="J101" s="2"/>
      <c r="L101" s="78"/>
      <c r="M101" s="72"/>
      <c r="N101" s="61"/>
      <c r="O101" s="61"/>
      <c r="P101" s="61"/>
      <c r="Q101" s="61"/>
      <c r="R101" s="61"/>
      <c r="S101" s="61"/>
      <c r="T101" s="61"/>
    </row>
    <row r="102" spans="1:20" ht="15" customHeight="1">
      <c r="A102" s="98" t="s">
        <v>13</v>
      </c>
      <c r="B102" s="98"/>
      <c r="C102" s="98" t="s">
        <v>6</v>
      </c>
      <c r="D102" s="98" t="s">
        <v>38</v>
      </c>
      <c r="E102" s="114" t="s">
        <v>7</v>
      </c>
      <c r="F102" s="114"/>
      <c r="G102" s="114"/>
      <c r="H102" s="98" t="s">
        <v>11</v>
      </c>
      <c r="I102" s="98" t="s">
        <v>12</v>
      </c>
      <c r="J102" s="2"/>
      <c r="L102" s="69"/>
      <c r="M102" s="70"/>
      <c r="N102" s="70"/>
      <c r="O102" s="70"/>
      <c r="P102" s="70"/>
      <c r="Q102" s="70"/>
      <c r="R102" s="70"/>
      <c r="S102" s="70"/>
      <c r="T102" s="70"/>
    </row>
    <row r="103" spans="1:20" ht="15" customHeight="1">
      <c r="A103" s="98"/>
      <c r="B103" s="98"/>
      <c r="C103" s="98"/>
      <c r="D103" s="98"/>
      <c r="E103" s="20" t="s">
        <v>8</v>
      </c>
      <c r="F103" s="20" t="s">
        <v>9</v>
      </c>
      <c r="G103" s="21" t="s">
        <v>10</v>
      </c>
      <c r="H103" s="98"/>
      <c r="I103" s="98"/>
      <c r="J103" s="2"/>
      <c r="L103" s="69"/>
      <c r="M103" s="68"/>
      <c r="N103" s="68"/>
      <c r="O103" s="68"/>
      <c r="P103" s="68"/>
      <c r="Q103" s="68"/>
      <c r="R103" s="68"/>
      <c r="S103" s="68"/>
      <c r="T103" s="68"/>
    </row>
    <row r="104" spans="1:20" ht="21" customHeight="1">
      <c r="A104" s="116" t="s">
        <v>19</v>
      </c>
      <c r="B104" s="117"/>
      <c r="C104" s="28">
        <v>200</v>
      </c>
      <c r="D104" s="28">
        <v>9.7899999999999991</v>
      </c>
      <c r="E104" s="28">
        <f>5.75*1.5</f>
        <v>8.625</v>
      </c>
      <c r="F104" s="28">
        <f>4.06*1.5</f>
        <v>6.09</v>
      </c>
      <c r="G104" s="28">
        <f>25.76*1.5</f>
        <v>38.64</v>
      </c>
      <c r="H104" s="28">
        <f>162.5*1.5</f>
        <v>243.75</v>
      </c>
      <c r="I104" s="28" t="s">
        <v>47</v>
      </c>
      <c r="J104" s="2"/>
      <c r="L104" s="69"/>
      <c r="M104" s="75"/>
      <c r="N104" s="75"/>
      <c r="O104" s="75"/>
      <c r="P104" s="75"/>
      <c r="Q104" s="75"/>
      <c r="R104" s="75"/>
      <c r="S104" s="75"/>
      <c r="T104" s="75"/>
    </row>
    <row r="105" spans="1:20" ht="26.4" customHeight="1">
      <c r="A105" s="105" t="s">
        <v>62</v>
      </c>
      <c r="B105" s="106"/>
      <c r="C105" s="1">
        <v>140</v>
      </c>
      <c r="D105" s="1">
        <v>46.86</v>
      </c>
      <c r="E105" s="53">
        <v>12.55</v>
      </c>
      <c r="F105" s="1">
        <v>12.99</v>
      </c>
      <c r="G105" s="1">
        <v>4.01</v>
      </c>
      <c r="H105" s="1">
        <v>182.25</v>
      </c>
      <c r="I105" s="1" t="s">
        <v>41</v>
      </c>
      <c r="J105" s="2"/>
      <c r="L105" s="71"/>
      <c r="M105" s="75"/>
      <c r="N105" s="75"/>
      <c r="O105" s="75"/>
      <c r="P105" s="75"/>
      <c r="Q105" s="75"/>
      <c r="R105" s="75"/>
      <c r="S105" s="75"/>
      <c r="T105" s="75"/>
    </row>
    <row r="106" spans="1:20" ht="19.2" customHeight="1">
      <c r="A106" s="103" t="s">
        <v>61</v>
      </c>
      <c r="B106" s="104"/>
      <c r="C106" s="12">
        <v>60</v>
      </c>
      <c r="D106" s="12">
        <v>4.43</v>
      </c>
      <c r="E106" s="12">
        <v>1.43</v>
      </c>
      <c r="F106" s="12">
        <v>6.09</v>
      </c>
      <c r="G106" s="12">
        <v>8.36</v>
      </c>
      <c r="H106" s="12">
        <v>93.9</v>
      </c>
      <c r="I106" s="12" t="s">
        <v>43</v>
      </c>
      <c r="J106" s="2"/>
      <c r="L106" s="83"/>
      <c r="M106" s="87"/>
      <c r="N106" s="75"/>
      <c r="O106" s="75"/>
      <c r="P106" s="75"/>
      <c r="Q106" s="75"/>
      <c r="R106" s="75"/>
      <c r="S106" s="75"/>
      <c r="T106" s="75"/>
    </row>
    <row r="107" spans="1:20" ht="15" customHeight="1">
      <c r="A107" s="103" t="s">
        <v>16</v>
      </c>
      <c r="B107" s="104"/>
      <c r="C107" s="12">
        <v>200</v>
      </c>
      <c r="D107" s="12">
        <v>4.32</v>
      </c>
      <c r="E107" s="12">
        <f>0.04</f>
        <v>0.04</v>
      </c>
      <c r="F107" s="12">
        <v>0</v>
      </c>
      <c r="G107" s="12">
        <v>24.76</v>
      </c>
      <c r="H107" s="12">
        <v>94.2</v>
      </c>
      <c r="I107" s="12" t="s">
        <v>17</v>
      </c>
      <c r="J107" s="2"/>
      <c r="L107" s="71"/>
      <c r="M107" s="75"/>
      <c r="N107" s="70"/>
      <c r="O107" s="70"/>
      <c r="P107" s="70"/>
      <c r="Q107" s="70"/>
      <c r="R107" s="70"/>
      <c r="S107" s="70"/>
      <c r="T107" s="70"/>
    </row>
    <row r="108" spans="1:20" ht="15" customHeight="1">
      <c r="A108" s="99" t="s">
        <v>37</v>
      </c>
      <c r="B108" s="109"/>
      <c r="C108" s="1">
        <v>30</v>
      </c>
      <c r="D108" s="1">
        <v>4</v>
      </c>
      <c r="E108" s="1">
        <f>7.5*0.3</f>
        <v>2.25</v>
      </c>
      <c r="F108" s="1">
        <f>2.9*0.3</f>
        <v>0.87</v>
      </c>
      <c r="G108" s="1">
        <f>50.9*0.3</f>
        <v>15.27</v>
      </c>
      <c r="H108" s="1">
        <f>264*0.3</f>
        <v>79.2</v>
      </c>
      <c r="I108" s="1" t="s">
        <v>44</v>
      </c>
      <c r="J108" s="2"/>
      <c r="L108" s="71"/>
      <c r="M108" s="75"/>
      <c r="N108" s="70"/>
      <c r="O108" s="70"/>
      <c r="P108" s="70"/>
      <c r="Q108" s="70"/>
      <c r="R108" s="70"/>
      <c r="S108" s="70"/>
      <c r="T108" s="70"/>
    </row>
    <row r="109" spans="1:20" ht="15" customHeight="1">
      <c r="A109" s="103"/>
      <c r="B109" s="104"/>
      <c r="C109" s="1"/>
      <c r="D109" s="1"/>
      <c r="E109" s="1"/>
      <c r="F109" s="1"/>
      <c r="G109" s="1"/>
      <c r="H109" s="1"/>
      <c r="I109" s="1"/>
      <c r="J109" s="2"/>
      <c r="L109" s="83"/>
      <c r="M109" s="87"/>
      <c r="N109" s="73"/>
      <c r="O109" s="73"/>
      <c r="P109" s="74"/>
      <c r="Q109" s="74"/>
      <c r="R109" s="74"/>
      <c r="S109" s="73"/>
      <c r="T109" s="73"/>
    </row>
    <row r="110" spans="1:20" ht="15" customHeight="1">
      <c r="A110" s="107" t="s">
        <v>18</v>
      </c>
      <c r="B110" s="108"/>
      <c r="C110" s="22">
        <f t="shared" ref="C110:H110" si="6">SUM(C104:C109)</f>
        <v>630</v>
      </c>
      <c r="D110" s="22">
        <f t="shared" si="6"/>
        <v>69.400000000000006</v>
      </c>
      <c r="E110" s="22">
        <f t="shared" si="6"/>
        <v>24.895</v>
      </c>
      <c r="F110" s="22">
        <f t="shared" si="6"/>
        <v>26.04</v>
      </c>
      <c r="G110" s="22">
        <f t="shared" si="6"/>
        <v>91.039999999999992</v>
      </c>
      <c r="H110" s="22">
        <f t="shared" si="6"/>
        <v>693.30000000000007</v>
      </c>
      <c r="I110" s="22"/>
      <c r="J110" s="2"/>
      <c r="L110" s="73"/>
      <c r="M110" s="73"/>
      <c r="N110" s="73"/>
      <c r="O110" s="73"/>
      <c r="P110" s="74"/>
      <c r="Q110" s="74"/>
      <c r="R110" s="73"/>
      <c r="S110" s="73"/>
      <c r="T110" s="73"/>
    </row>
    <row r="111" spans="1:20" ht="27.75" customHeight="1">
      <c r="A111" s="23"/>
      <c r="B111" s="24"/>
      <c r="C111" s="25"/>
      <c r="D111" s="25"/>
      <c r="E111" s="25"/>
      <c r="F111" s="25"/>
      <c r="G111" s="25"/>
      <c r="H111" s="25"/>
      <c r="I111" s="25"/>
      <c r="J111" s="2">
        <f>4.52/180</f>
        <v>2.5111111111111108E-2</v>
      </c>
      <c r="L111" s="67"/>
      <c r="M111" s="68"/>
      <c r="N111" s="68"/>
      <c r="O111" s="68"/>
      <c r="P111" s="68"/>
      <c r="Q111" s="68"/>
      <c r="R111" s="68"/>
      <c r="S111" s="75"/>
      <c r="T111" s="68"/>
    </row>
    <row r="112" spans="1:20" ht="38.25" customHeight="1">
      <c r="A112" s="81" t="s">
        <v>40</v>
      </c>
      <c r="B112" s="80"/>
      <c r="C112" s="95"/>
      <c r="D112" s="95"/>
      <c r="E112" s="95"/>
      <c r="F112" s="95"/>
      <c r="G112" s="95"/>
      <c r="H112" s="95"/>
      <c r="I112" s="95"/>
      <c r="J112" s="2"/>
      <c r="L112" s="67"/>
      <c r="M112" s="71"/>
      <c r="N112" s="68"/>
      <c r="O112" s="68"/>
      <c r="P112" s="68"/>
      <c r="Q112" s="68"/>
      <c r="R112" s="68"/>
      <c r="S112" s="68"/>
      <c r="T112" s="68"/>
    </row>
    <row r="113" spans="1:20" ht="27.75" customHeight="1">
      <c r="A113" s="23"/>
      <c r="B113" s="26"/>
      <c r="C113" s="27"/>
      <c r="D113" s="27"/>
      <c r="E113" s="27"/>
      <c r="F113" s="27"/>
      <c r="G113" s="27"/>
      <c r="H113" s="27"/>
      <c r="I113" s="27"/>
      <c r="J113" s="2"/>
      <c r="L113" s="67"/>
      <c r="M113" s="67"/>
      <c r="N113" s="68"/>
      <c r="O113" s="68"/>
      <c r="P113" s="68"/>
      <c r="Q113" s="68"/>
      <c r="R113" s="68"/>
      <c r="S113" s="68"/>
      <c r="T113" s="68"/>
    </row>
    <row r="114" spans="1:20" ht="15" customHeight="1">
      <c r="A114" s="18" t="s">
        <v>35</v>
      </c>
      <c r="B114" s="19"/>
      <c r="C114" s="19" t="s">
        <v>34</v>
      </c>
      <c r="D114" s="19"/>
      <c r="E114" s="19"/>
      <c r="F114" s="19" t="s">
        <v>0</v>
      </c>
      <c r="G114" s="19"/>
      <c r="H114" s="19"/>
      <c r="I114" s="19"/>
      <c r="J114" s="2"/>
      <c r="L114" s="71"/>
      <c r="M114" s="75"/>
      <c r="N114" s="75"/>
      <c r="O114" s="75"/>
      <c r="P114" s="75"/>
      <c r="Q114" s="75"/>
      <c r="R114" s="75"/>
      <c r="S114" s="75"/>
      <c r="T114" s="75"/>
    </row>
    <row r="115" spans="1:20" ht="15" customHeight="1">
      <c r="A115" s="112" t="s">
        <v>13</v>
      </c>
      <c r="B115" s="112"/>
      <c r="C115" s="112" t="s">
        <v>6</v>
      </c>
      <c r="D115" s="112" t="s">
        <v>38</v>
      </c>
      <c r="E115" s="113" t="s">
        <v>7</v>
      </c>
      <c r="F115" s="113"/>
      <c r="G115" s="113"/>
      <c r="H115" s="112" t="s">
        <v>11</v>
      </c>
      <c r="I115" s="112" t="s">
        <v>12</v>
      </c>
      <c r="J115" s="2"/>
      <c r="L115" s="71"/>
      <c r="M115" s="75"/>
      <c r="N115" s="75"/>
      <c r="O115" s="75"/>
      <c r="P115" s="75"/>
      <c r="Q115" s="75"/>
      <c r="R115" s="75"/>
      <c r="S115" s="75"/>
      <c r="T115" s="75"/>
    </row>
    <row r="116" spans="1:20" ht="15" customHeight="1">
      <c r="A116" s="112"/>
      <c r="B116" s="112"/>
      <c r="C116" s="112"/>
      <c r="D116" s="112"/>
      <c r="E116" s="7" t="s">
        <v>8</v>
      </c>
      <c r="F116" s="7" t="s">
        <v>9</v>
      </c>
      <c r="G116" s="48" t="s">
        <v>60</v>
      </c>
      <c r="H116" s="112"/>
      <c r="I116" s="112"/>
      <c r="J116" s="2"/>
      <c r="L116" s="67"/>
      <c r="M116" s="68"/>
      <c r="N116" s="68"/>
      <c r="O116" s="68"/>
      <c r="P116" s="68"/>
      <c r="Q116" s="68"/>
      <c r="R116" s="68"/>
      <c r="S116" s="68"/>
      <c r="T116" s="68"/>
    </row>
    <row r="117" spans="1:20" ht="34.5" customHeight="1">
      <c r="A117" s="99" t="s">
        <v>63</v>
      </c>
      <c r="B117" s="100"/>
      <c r="C117" s="1">
        <v>210</v>
      </c>
      <c r="D117" s="8">
        <v>30.08</v>
      </c>
      <c r="E117" s="11">
        <v>4.82</v>
      </c>
      <c r="F117" s="11">
        <v>8.7100000000000009</v>
      </c>
      <c r="G117" s="11">
        <v>30.66</v>
      </c>
      <c r="H117" s="11">
        <v>220.35</v>
      </c>
      <c r="I117" s="10" t="s">
        <v>59</v>
      </c>
      <c r="J117" s="2"/>
      <c r="L117" s="69"/>
      <c r="M117" s="70"/>
      <c r="N117" s="70"/>
      <c r="O117" s="70"/>
      <c r="P117" s="70"/>
      <c r="Q117" s="70"/>
      <c r="R117" s="70"/>
      <c r="S117" s="70"/>
      <c r="T117" s="70"/>
    </row>
    <row r="118" spans="1:20">
      <c r="A118" s="103" t="s">
        <v>26</v>
      </c>
      <c r="B118" s="104"/>
      <c r="C118" s="12">
        <v>20</v>
      </c>
      <c r="D118" s="12">
        <v>16</v>
      </c>
      <c r="E118" s="12">
        <v>4.6399999999999997</v>
      </c>
      <c r="F118" s="12">
        <v>5.9</v>
      </c>
      <c r="G118" s="12">
        <v>0</v>
      </c>
      <c r="H118" s="12">
        <v>72.8</v>
      </c>
      <c r="I118" s="12" t="s">
        <v>27</v>
      </c>
      <c r="J118" s="2"/>
      <c r="L118" s="69"/>
      <c r="M118" s="70"/>
      <c r="N118" s="70"/>
      <c r="O118" s="70"/>
      <c r="P118" s="70"/>
      <c r="Q118" s="70"/>
      <c r="R118" s="70"/>
      <c r="S118" s="70"/>
      <c r="T118" s="70"/>
    </row>
    <row r="119" spans="1:20" ht="17.399999999999999" customHeight="1">
      <c r="A119" s="103" t="s">
        <v>56</v>
      </c>
      <c r="B119" s="104"/>
      <c r="C119" s="12">
        <v>10</v>
      </c>
      <c r="D119" s="12">
        <v>13</v>
      </c>
      <c r="E119" s="12">
        <v>0</v>
      </c>
      <c r="F119" s="12">
        <v>8.1999999999999993</v>
      </c>
      <c r="G119" s="12">
        <v>0.1</v>
      </c>
      <c r="H119" s="12">
        <v>75</v>
      </c>
      <c r="I119" s="12" t="s">
        <v>57</v>
      </c>
      <c r="J119" s="2"/>
      <c r="L119" s="69"/>
      <c r="M119" s="68"/>
      <c r="N119" s="68"/>
      <c r="O119" s="68"/>
      <c r="P119" s="68"/>
      <c r="Q119" s="68"/>
      <c r="R119" s="68"/>
      <c r="S119" s="68"/>
      <c r="T119" s="68"/>
    </row>
    <row r="120" spans="1:20" ht="15" customHeight="1">
      <c r="A120" s="101" t="s">
        <v>37</v>
      </c>
      <c r="B120" s="115"/>
      <c r="C120" s="12">
        <v>30</v>
      </c>
      <c r="D120" s="12">
        <v>4</v>
      </c>
      <c r="E120" s="12">
        <f>7.5*0.3</f>
        <v>2.25</v>
      </c>
      <c r="F120" s="12">
        <f>2.9*0.3</f>
        <v>0.87</v>
      </c>
      <c r="G120" s="12">
        <f>50.9*0.3</f>
        <v>15.27</v>
      </c>
      <c r="H120" s="12">
        <f>264*0.3</f>
        <v>79.2</v>
      </c>
      <c r="I120" s="12" t="s">
        <v>44</v>
      </c>
      <c r="J120" s="2"/>
      <c r="L120" s="69"/>
      <c r="M120" s="70"/>
      <c r="N120" s="70"/>
      <c r="O120" s="70"/>
      <c r="P120" s="70"/>
      <c r="Q120" s="70"/>
      <c r="R120" s="70"/>
      <c r="S120" s="70"/>
      <c r="T120" s="70"/>
    </row>
    <row r="121" spans="1:20" ht="15" customHeight="1">
      <c r="A121" s="118" t="s">
        <v>46</v>
      </c>
      <c r="B121" s="119"/>
      <c r="C121" s="28">
        <v>200</v>
      </c>
      <c r="D121" s="29">
        <v>6.32</v>
      </c>
      <c r="E121" s="28">
        <v>0.3</v>
      </c>
      <c r="F121" s="30">
        <v>0</v>
      </c>
      <c r="G121" s="31">
        <v>34.5</v>
      </c>
      <c r="H121" s="31">
        <v>139.19999999999999</v>
      </c>
      <c r="I121" s="28" t="s">
        <v>17</v>
      </c>
      <c r="J121" s="2"/>
      <c r="L121" s="76"/>
      <c r="M121" s="76"/>
      <c r="N121" s="76"/>
      <c r="O121" s="76"/>
      <c r="P121" s="77"/>
      <c r="Q121" s="77"/>
      <c r="R121" s="77"/>
      <c r="S121" s="76"/>
      <c r="T121" s="76"/>
    </row>
    <row r="122" spans="1:20" ht="29.25" customHeight="1">
      <c r="A122" s="107" t="s">
        <v>18</v>
      </c>
      <c r="B122" s="108"/>
      <c r="C122" s="22">
        <f t="shared" ref="C122:H122" si="7">SUM(C117:C121)</f>
        <v>470</v>
      </c>
      <c r="D122" s="22">
        <f t="shared" si="7"/>
        <v>69.400000000000006</v>
      </c>
      <c r="E122" s="22">
        <f t="shared" si="7"/>
        <v>12.010000000000002</v>
      </c>
      <c r="F122" s="22">
        <f t="shared" si="7"/>
        <v>23.680000000000003</v>
      </c>
      <c r="G122" s="22">
        <f t="shared" si="7"/>
        <v>80.53</v>
      </c>
      <c r="H122" s="22">
        <f t="shared" si="7"/>
        <v>586.54999999999995</v>
      </c>
      <c r="I122" s="22"/>
      <c r="J122" s="2"/>
      <c r="K122" t="e">
        <f>D118+#REF!</f>
        <v>#REF!</v>
      </c>
      <c r="L122" s="76"/>
      <c r="M122" s="76"/>
      <c r="N122" s="76"/>
      <c r="O122" s="76"/>
      <c r="P122" s="77"/>
      <c r="Q122" s="77"/>
      <c r="R122" s="73"/>
      <c r="S122" s="76"/>
      <c r="T122" s="76"/>
    </row>
    <row r="123" spans="1:20" ht="30.75" customHeight="1">
      <c r="A123" s="23"/>
      <c r="B123" s="24"/>
      <c r="C123" s="25"/>
      <c r="D123" s="25"/>
      <c r="E123" s="25"/>
      <c r="F123" s="25"/>
      <c r="G123" s="25"/>
      <c r="H123" s="25"/>
      <c r="I123" s="25"/>
      <c r="J123" s="2"/>
      <c r="L123" s="83"/>
      <c r="M123" s="83"/>
      <c r="N123" s="6"/>
      <c r="O123" s="6"/>
      <c r="P123" s="59"/>
      <c r="Q123" s="59"/>
      <c r="R123" s="59"/>
      <c r="S123" s="59"/>
      <c r="T123" s="6"/>
    </row>
    <row r="124" spans="1:20" ht="20.25" customHeight="1">
      <c r="A124" s="81" t="s">
        <v>40</v>
      </c>
      <c r="B124" s="80"/>
      <c r="C124" s="95"/>
      <c r="D124" s="95"/>
      <c r="E124" s="95"/>
      <c r="F124" s="95"/>
      <c r="G124" s="95"/>
      <c r="H124" s="95"/>
      <c r="I124" s="95"/>
      <c r="J124" s="2"/>
      <c r="L124" s="79"/>
      <c r="M124" s="80"/>
      <c r="N124" s="56"/>
      <c r="O124" s="56"/>
      <c r="P124" s="56"/>
      <c r="Q124" s="56"/>
      <c r="R124" s="56"/>
      <c r="S124" s="56"/>
      <c r="T124" s="56"/>
    </row>
    <row r="125" spans="1:20" ht="18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2"/>
      <c r="L125" s="79"/>
      <c r="M125" s="80"/>
      <c r="N125" s="56"/>
      <c r="O125" s="56"/>
      <c r="P125" s="56"/>
      <c r="Q125" s="56"/>
      <c r="R125" s="56"/>
      <c r="S125" s="56"/>
      <c r="T125" s="56"/>
    </row>
    <row r="126" spans="1:20" ht="1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2"/>
      <c r="L126" s="79"/>
      <c r="M126" s="80"/>
      <c r="N126" s="56"/>
      <c r="O126" s="56"/>
      <c r="P126" s="56"/>
      <c r="Q126" s="56"/>
      <c r="R126" s="56"/>
      <c r="S126" s="56"/>
      <c r="T126" s="56"/>
    </row>
    <row r="127" spans="1:20" ht="1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2"/>
      <c r="L127" s="84"/>
      <c r="M127" s="84"/>
      <c r="N127" s="61"/>
      <c r="O127" s="62"/>
      <c r="P127" s="61"/>
      <c r="Q127" s="63"/>
      <c r="R127" s="64"/>
      <c r="S127" s="64"/>
      <c r="T127" s="61"/>
    </row>
    <row r="128" spans="1:20">
      <c r="A128" s="35"/>
      <c r="B128" s="36"/>
      <c r="C128" s="37"/>
      <c r="D128" s="37"/>
      <c r="E128" s="37"/>
      <c r="F128" s="37"/>
      <c r="G128" s="37"/>
      <c r="H128" s="37"/>
      <c r="I128" s="37"/>
      <c r="J128" s="2"/>
      <c r="L128" s="54"/>
      <c r="M128" s="50"/>
      <c r="N128" s="6"/>
      <c r="O128" s="6"/>
      <c r="P128" s="6"/>
      <c r="Q128" s="6"/>
      <c r="R128" s="6"/>
      <c r="S128" s="6"/>
      <c r="T128" s="6"/>
    </row>
    <row r="129" spans="1:20">
      <c r="A129" s="35"/>
      <c r="B129" s="36"/>
      <c r="C129" s="37"/>
      <c r="D129" s="37"/>
      <c r="E129" s="37"/>
      <c r="F129" s="37"/>
      <c r="G129" s="37"/>
      <c r="H129" s="37"/>
      <c r="I129" s="37"/>
      <c r="J129" s="2"/>
      <c r="L129" s="79"/>
      <c r="M129" s="80"/>
      <c r="N129" s="56"/>
      <c r="O129" s="56"/>
      <c r="P129" s="56"/>
      <c r="Q129" s="56"/>
      <c r="R129" s="56"/>
      <c r="S129" s="56"/>
      <c r="T129" s="56"/>
    </row>
    <row r="130" spans="1:20" ht="15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2"/>
      <c r="L130" s="81"/>
      <c r="M130" s="82"/>
      <c r="N130" s="25"/>
      <c r="O130" s="25"/>
      <c r="P130" s="25"/>
      <c r="Q130" s="25"/>
      <c r="R130" s="25"/>
      <c r="S130" s="25"/>
      <c r="T130" s="25"/>
    </row>
    <row r="131" spans="1:20" ht="15" customHeight="1">
      <c r="A131" s="23"/>
      <c r="B131" s="32"/>
      <c r="C131" s="33"/>
      <c r="D131" s="33"/>
      <c r="E131" s="33"/>
      <c r="F131" s="33"/>
      <c r="G131" s="33"/>
      <c r="H131" s="33"/>
      <c r="I131" s="33"/>
      <c r="J131" s="2"/>
      <c r="L131" s="51"/>
      <c r="M131" s="24"/>
      <c r="N131" s="25"/>
      <c r="O131" s="25"/>
      <c r="P131" s="25"/>
      <c r="Q131" s="25"/>
      <c r="R131" s="25"/>
      <c r="S131" s="25"/>
      <c r="T131" s="25"/>
    </row>
    <row r="132" spans="1:20" ht="15" customHeight="1">
      <c r="A132" s="18" t="s">
        <v>35</v>
      </c>
      <c r="B132" s="19"/>
      <c r="C132" s="19" t="s">
        <v>36</v>
      </c>
      <c r="D132" s="19"/>
      <c r="E132" s="19"/>
      <c r="F132" s="19" t="s">
        <v>0</v>
      </c>
      <c r="G132" s="19"/>
      <c r="H132" s="19"/>
      <c r="I132" s="19"/>
      <c r="J132" s="2"/>
      <c r="L132" s="81"/>
      <c r="M132" s="80"/>
      <c r="N132" s="80"/>
      <c r="O132" s="80"/>
      <c r="P132" s="80"/>
      <c r="Q132" s="80"/>
      <c r="R132" s="80"/>
      <c r="S132" s="80"/>
      <c r="T132" s="80"/>
    </row>
    <row r="133" spans="1:20">
      <c r="A133" s="98" t="s">
        <v>13</v>
      </c>
      <c r="B133" s="98"/>
      <c r="C133" s="98" t="s">
        <v>6</v>
      </c>
      <c r="D133" s="98" t="s">
        <v>38</v>
      </c>
      <c r="E133" s="114" t="s">
        <v>7</v>
      </c>
      <c r="F133" s="114"/>
      <c r="G133" s="114"/>
      <c r="H133" s="98" t="s">
        <v>11</v>
      </c>
      <c r="I133" s="98" t="s">
        <v>12</v>
      </c>
      <c r="J133" s="2"/>
      <c r="L133" s="51"/>
      <c r="M133" s="52"/>
      <c r="N133" s="52"/>
      <c r="O133" s="52"/>
      <c r="P133" s="52"/>
      <c r="Q133" s="52"/>
      <c r="R133" s="52"/>
      <c r="S133" s="52"/>
      <c r="T133" s="52"/>
    </row>
    <row r="134" spans="1:20" ht="15" customHeight="1">
      <c r="A134" s="98"/>
      <c r="B134" s="98"/>
      <c r="C134" s="98"/>
      <c r="D134" s="98"/>
      <c r="E134" s="20" t="s">
        <v>8</v>
      </c>
      <c r="F134" s="20" t="s">
        <v>9</v>
      </c>
      <c r="G134" s="48" t="s">
        <v>60</v>
      </c>
      <c r="H134" s="98"/>
      <c r="I134" s="98"/>
      <c r="J134" s="2"/>
      <c r="L134" s="51"/>
      <c r="M134" s="52"/>
      <c r="N134" s="52"/>
      <c r="O134" s="52"/>
      <c r="P134" s="52"/>
      <c r="Q134" s="52"/>
      <c r="R134" s="52"/>
      <c r="S134" s="52"/>
      <c r="T134" s="52"/>
    </row>
    <row r="135" spans="1:20" ht="14.4" customHeight="1">
      <c r="A135" s="101" t="s">
        <v>53</v>
      </c>
      <c r="B135" s="102"/>
      <c r="C135" s="12">
        <v>210</v>
      </c>
      <c r="D135" s="12">
        <v>12.15</v>
      </c>
      <c r="E135" s="12">
        <v>38.200000000000003</v>
      </c>
      <c r="F135" s="12">
        <v>13.92</v>
      </c>
      <c r="G135" s="12">
        <v>55.66</v>
      </c>
      <c r="H135" s="12">
        <v>497</v>
      </c>
      <c r="I135" s="12" t="s">
        <v>54</v>
      </c>
      <c r="J135" s="2"/>
      <c r="L135" s="51"/>
      <c r="M135" s="52"/>
      <c r="N135" s="52"/>
      <c r="O135" s="52"/>
      <c r="P135" s="52"/>
      <c r="Q135" s="52"/>
      <c r="R135" s="52"/>
      <c r="S135" s="52"/>
      <c r="T135" s="52"/>
    </row>
    <row r="136" spans="1:20" ht="14.4" customHeight="1">
      <c r="A136" s="116" t="s">
        <v>64</v>
      </c>
      <c r="B136" s="117"/>
      <c r="C136" s="28">
        <v>100</v>
      </c>
      <c r="D136" s="28">
        <v>44.6</v>
      </c>
      <c r="E136" s="28">
        <v>11.78</v>
      </c>
      <c r="F136" s="28">
        <v>12.91</v>
      </c>
      <c r="G136" s="28">
        <v>14.9</v>
      </c>
      <c r="H136" s="28">
        <v>223</v>
      </c>
      <c r="I136" s="28" t="s">
        <v>31</v>
      </c>
      <c r="J136" s="2"/>
      <c r="L136" s="51"/>
      <c r="M136" s="52"/>
      <c r="N136" s="52"/>
      <c r="O136" s="52"/>
      <c r="P136" s="52"/>
      <c r="Q136" s="52"/>
      <c r="R136" s="52"/>
      <c r="S136" s="52"/>
      <c r="T136" s="52"/>
    </row>
    <row r="137" spans="1:20" ht="28.2" customHeight="1">
      <c r="A137" s="103" t="s">
        <v>58</v>
      </c>
      <c r="B137" s="104"/>
      <c r="C137" s="12">
        <v>60</v>
      </c>
      <c r="D137" s="12">
        <v>4.33</v>
      </c>
      <c r="E137" s="12">
        <v>8.2899999999999991</v>
      </c>
      <c r="F137" s="12">
        <v>6.8</v>
      </c>
      <c r="G137" s="12">
        <v>24.73</v>
      </c>
      <c r="H137" s="12">
        <v>187.24</v>
      </c>
      <c r="I137" s="12" t="s">
        <v>50</v>
      </c>
      <c r="J137" s="2"/>
      <c r="L137" s="51"/>
      <c r="M137" s="52"/>
      <c r="N137" s="52"/>
      <c r="O137" s="52"/>
      <c r="P137" s="52"/>
      <c r="Q137" s="52"/>
      <c r="R137" s="52"/>
      <c r="S137" s="52"/>
      <c r="T137" s="52"/>
    </row>
    <row r="138" spans="1:20">
      <c r="A138" s="103" t="s">
        <v>16</v>
      </c>
      <c r="B138" s="104"/>
      <c r="C138" s="12">
        <v>200</v>
      </c>
      <c r="D138" s="12">
        <v>4.32</v>
      </c>
      <c r="E138" s="12">
        <f>0.04</f>
        <v>0.04</v>
      </c>
      <c r="F138" s="12">
        <v>0</v>
      </c>
      <c r="G138" s="12">
        <v>24.76</v>
      </c>
      <c r="H138" s="12">
        <v>94.2</v>
      </c>
      <c r="I138" s="12" t="s">
        <v>17</v>
      </c>
      <c r="J138" s="2"/>
      <c r="L138" s="51"/>
      <c r="M138" s="52"/>
      <c r="N138" s="52"/>
      <c r="O138" s="52"/>
      <c r="P138" s="52"/>
      <c r="Q138" s="52"/>
      <c r="R138" s="52"/>
      <c r="S138" s="52"/>
      <c r="T138" s="52"/>
    </row>
    <row r="139" spans="1:20" ht="14.4" customHeight="1">
      <c r="A139" s="101" t="s">
        <v>37</v>
      </c>
      <c r="B139" s="115"/>
      <c r="C139" s="12">
        <v>30</v>
      </c>
      <c r="D139" s="12">
        <v>4</v>
      </c>
      <c r="E139" s="12">
        <f>7.5*0.3</f>
        <v>2.25</v>
      </c>
      <c r="F139" s="12">
        <f>2.9*0.3</f>
        <v>0.87</v>
      </c>
      <c r="G139" s="12">
        <f>50.9*0.3</f>
        <v>15.27</v>
      </c>
      <c r="H139" s="12">
        <f>264*0.3</f>
        <v>79.2</v>
      </c>
      <c r="I139" s="12" t="s">
        <v>44</v>
      </c>
      <c r="J139" s="2"/>
      <c r="L139" s="51"/>
      <c r="M139" s="52"/>
      <c r="N139" s="52"/>
      <c r="O139" s="52"/>
      <c r="P139" s="52"/>
      <c r="Q139" s="52"/>
      <c r="R139" s="52"/>
      <c r="S139" s="52"/>
      <c r="T139" s="52"/>
    </row>
    <row r="140" spans="1:20">
      <c r="A140" s="107" t="s">
        <v>18</v>
      </c>
      <c r="B140" s="108"/>
      <c r="C140" s="22">
        <f t="shared" ref="C140:H140" si="8">SUM(C135:C139)</f>
        <v>600</v>
      </c>
      <c r="D140" s="22">
        <f t="shared" si="8"/>
        <v>69.400000000000006</v>
      </c>
      <c r="E140" s="22">
        <f t="shared" si="8"/>
        <v>60.56</v>
      </c>
      <c r="F140" s="22">
        <f t="shared" si="8"/>
        <v>34.499999999999993</v>
      </c>
      <c r="G140" s="22">
        <f t="shared" si="8"/>
        <v>135.32000000000002</v>
      </c>
      <c r="H140" s="22">
        <f t="shared" si="8"/>
        <v>1080.6400000000001</v>
      </c>
      <c r="I140" s="22"/>
      <c r="J140" s="2"/>
      <c r="L140" s="51"/>
      <c r="M140" s="25"/>
      <c r="N140" s="25"/>
      <c r="O140" s="25"/>
      <c r="P140" s="25"/>
      <c r="Q140" s="25"/>
      <c r="R140" s="25"/>
      <c r="S140" s="25"/>
      <c r="T140" s="25"/>
    </row>
    <row r="141" spans="1:20">
      <c r="A141" s="81" t="s">
        <v>40</v>
      </c>
      <c r="B141" s="80"/>
      <c r="C141" s="95"/>
      <c r="D141" s="95"/>
      <c r="E141" s="95"/>
      <c r="F141" s="95"/>
      <c r="G141" s="95"/>
      <c r="H141" s="95"/>
      <c r="I141" s="95"/>
      <c r="J141" s="2"/>
      <c r="L141" s="85"/>
      <c r="M141" s="85"/>
      <c r="N141" s="85"/>
      <c r="O141" s="85"/>
      <c r="P141" s="86"/>
      <c r="Q141" s="86"/>
      <c r="R141" s="86"/>
      <c r="S141" s="85"/>
      <c r="T141" s="85"/>
    </row>
    <row r="142" spans="1:20">
      <c r="A142" s="34" t="s">
        <v>67</v>
      </c>
      <c r="B142" s="34"/>
      <c r="C142" s="34"/>
      <c r="D142" s="34">
        <f>(D15+D26+D39+D51+D63+D75+D96+D110+D122+D140)/10</f>
        <v>69.399999999999991</v>
      </c>
      <c r="E142" s="34"/>
      <c r="F142" s="34"/>
      <c r="G142" s="34"/>
      <c r="H142" s="34"/>
      <c r="I142" s="34"/>
      <c r="J142" s="2"/>
      <c r="L142" s="85"/>
      <c r="M142" s="85"/>
      <c r="N142" s="85"/>
      <c r="O142" s="85"/>
      <c r="P142" s="60"/>
      <c r="Q142" s="60"/>
      <c r="R142" s="58"/>
      <c r="S142" s="85"/>
      <c r="T142" s="85"/>
    </row>
    <row r="143" spans="1:20">
      <c r="A143" s="93" t="s">
        <v>39</v>
      </c>
      <c r="B143" s="93"/>
      <c r="C143" s="93"/>
      <c r="D143" s="93"/>
      <c r="E143" s="93"/>
      <c r="F143" s="93"/>
      <c r="G143" s="93"/>
      <c r="H143" s="93"/>
      <c r="I143" s="93"/>
      <c r="J143" s="2"/>
      <c r="L143" s="79"/>
      <c r="M143" s="79"/>
      <c r="N143" s="56"/>
      <c r="O143" s="56"/>
      <c r="P143" s="56"/>
      <c r="Q143" s="56"/>
      <c r="R143" s="56"/>
      <c r="S143" s="56"/>
      <c r="T143" s="56"/>
    </row>
    <row r="144" spans="1:20" ht="27.75" customHeight="1">
      <c r="A144" s="93"/>
      <c r="B144" s="93"/>
      <c r="C144" s="93"/>
      <c r="D144" s="93"/>
      <c r="E144" s="93"/>
      <c r="F144" s="93"/>
      <c r="G144" s="93"/>
      <c r="H144" s="93"/>
      <c r="I144" s="93"/>
      <c r="J144" s="2"/>
      <c r="L144" s="79"/>
      <c r="M144" s="79"/>
      <c r="N144" s="56"/>
      <c r="O144" s="56"/>
      <c r="P144" s="56"/>
      <c r="Q144" s="56"/>
      <c r="R144" s="56"/>
      <c r="S144" s="56"/>
      <c r="T144" s="56"/>
    </row>
    <row r="145" spans="1:20" ht="25.5" customHeight="1">
      <c r="A145" s="93"/>
      <c r="B145" s="93"/>
      <c r="C145" s="93"/>
      <c r="D145" s="93"/>
      <c r="E145" s="93"/>
      <c r="F145" s="93"/>
      <c r="G145" s="93"/>
      <c r="H145" s="93"/>
      <c r="I145" s="93"/>
      <c r="J145" s="6"/>
      <c r="L145" s="79"/>
      <c r="M145" s="80"/>
      <c r="N145" s="56"/>
      <c r="O145" s="56"/>
      <c r="P145" s="56"/>
      <c r="Q145" s="56"/>
      <c r="R145" s="56"/>
      <c r="S145" s="56"/>
      <c r="T145" s="56"/>
    </row>
    <row r="146" spans="1:20" ht="33" customHeight="1">
      <c r="A146" s="93"/>
      <c r="B146" s="93"/>
      <c r="C146" s="93"/>
      <c r="D146" s="93"/>
      <c r="E146" s="93"/>
      <c r="F146" s="93"/>
      <c r="G146" s="93"/>
      <c r="H146" s="93"/>
      <c r="I146" s="93"/>
      <c r="J146" s="2"/>
      <c r="L146" s="79"/>
      <c r="M146" s="80"/>
      <c r="N146" s="56"/>
      <c r="O146" s="56"/>
      <c r="P146" s="56"/>
      <c r="Q146" s="56"/>
      <c r="R146" s="56"/>
      <c r="S146" s="56"/>
      <c r="T146" s="56"/>
    </row>
    <row r="147" spans="1:20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L147" s="79"/>
      <c r="M147" s="80"/>
      <c r="N147" s="56"/>
      <c r="O147" s="56"/>
      <c r="P147" s="56"/>
      <c r="Q147" s="56"/>
      <c r="R147" s="56"/>
      <c r="S147" s="56"/>
      <c r="T147" s="56"/>
    </row>
    <row r="148" spans="1:20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L148" s="65"/>
      <c r="M148" s="66"/>
      <c r="N148" s="56"/>
      <c r="O148" s="56"/>
      <c r="P148" s="61"/>
      <c r="Q148" s="61"/>
      <c r="R148" s="61"/>
      <c r="S148" s="61"/>
      <c r="T148" s="61"/>
    </row>
    <row r="149" spans="1:20">
      <c r="A149" s="2"/>
      <c r="B149" s="2"/>
      <c r="C149" s="2"/>
      <c r="D149" s="2"/>
      <c r="E149" s="2"/>
      <c r="F149" s="2"/>
      <c r="G149" s="2"/>
      <c r="H149" s="2"/>
      <c r="I149" s="2"/>
      <c r="J149" s="2"/>
      <c r="L149" s="81"/>
      <c r="M149" s="82"/>
      <c r="N149" s="25"/>
      <c r="O149" s="25"/>
      <c r="P149" s="25"/>
      <c r="Q149" s="25"/>
      <c r="R149" s="25"/>
      <c r="S149" s="25"/>
      <c r="T149" s="25"/>
    </row>
    <row r="150" spans="1:20">
      <c r="A150" s="2"/>
      <c r="B150" s="2"/>
      <c r="C150" s="2"/>
      <c r="D150" s="2"/>
      <c r="E150" s="2"/>
      <c r="F150" s="2"/>
      <c r="G150" s="2"/>
      <c r="H150" s="2"/>
      <c r="I150" s="2"/>
      <c r="J150" s="2"/>
      <c r="L150" s="81"/>
      <c r="M150" s="80"/>
      <c r="N150" s="80"/>
      <c r="O150" s="80"/>
      <c r="P150" s="80"/>
      <c r="Q150" s="80"/>
      <c r="R150" s="80"/>
      <c r="S150" s="80"/>
      <c r="T150" s="80"/>
    </row>
    <row r="151" spans="1:20">
      <c r="A151" s="2"/>
      <c r="B151" s="2"/>
      <c r="C151" s="2"/>
      <c r="D151" s="2"/>
      <c r="E151" s="2"/>
      <c r="F151" s="2"/>
      <c r="G151" s="2"/>
      <c r="H151" s="2"/>
      <c r="I151" s="2"/>
      <c r="J151" s="2"/>
      <c r="L151" s="56"/>
      <c r="M151" s="56"/>
      <c r="N151" s="56"/>
      <c r="O151" s="56"/>
      <c r="P151" s="56"/>
      <c r="Q151" s="56"/>
      <c r="R151" s="56"/>
      <c r="S151" s="56"/>
      <c r="T151" s="56"/>
    </row>
    <row r="152" spans="1:20">
      <c r="A152" s="2"/>
      <c r="B152" s="2"/>
      <c r="C152" s="2"/>
      <c r="D152" s="2"/>
      <c r="E152" s="2"/>
      <c r="F152" s="2"/>
      <c r="G152" s="2"/>
      <c r="H152" s="2"/>
      <c r="I152" s="2"/>
      <c r="J152" s="2"/>
      <c r="L152" s="79"/>
      <c r="M152" s="79"/>
      <c r="N152" s="79"/>
      <c r="O152" s="79"/>
      <c r="P152" s="79"/>
      <c r="Q152" s="79"/>
      <c r="R152" s="79"/>
      <c r="S152" s="79"/>
      <c r="T152" s="79"/>
    </row>
    <row r="153" spans="1:20">
      <c r="A153" s="2"/>
      <c r="B153" s="2"/>
      <c r="C153" s="2"/>
      <c r="D153" s="2"/>
      <c r="E153" s="2"/>
      <c r="F153" s="2"/>
      <c r="G153" s="2"/>
      <c r="H153" s="2"/>
      <c r="I153" s="2"/>
      <c r="J153" s="2"/>
      <c r="L153" s="79"/>
      <c r="M153" s="79"/>
      <c r="N153" s="79"/>
      <c r="O153" s="79"/>
      <c r="P153" s="79"/>
      <c r="Q153" s="79"/>
      <c r="R153" s="79"/>
      <c r="S153" s="79"/>
      <c r="T153" s="79"/>
    </row>
    <row r="154" spans="1:20">
      <c r="A154" s="2"/>
      <c r="B154" s="2"/>
      <c r="C154" s="2"/>
      <c r="D154" s="2"/>
      <c r="E154" s="2"/>
      <c r="F154" s="2"/>
      <c r="G154" s="2"/>
      <c r="H154" s="2"/>
      <c r="I154" s="2"/>
      <c r="J154" s="2"/>
      <c r="L154" s="79"/>
      <c r="M154" s="79"/>
      <c r="N154" s="79"/>
      <c r="O154" s="79"/>
      <c r="P154" s="79"/>
      <c r="Q154" s="79"/>
      <c r="R154" s="79"/>
      <c r="S154" s="79"/>
      <c r="T154" s="79"/>
    </row>
    <row r="155" spans="1:20">
      <c r="A155" s="2"/>
      <c r="B155" s="2"/>
      <c r="C155" s="2"/>
      <c r="D155" s="2"/>
      <c r="E155" s="2"/>
      <c r="F155" s="2"/>
      <c r="G155" s="2"/>
      <c r="H155" s="2"/>
      <c r="I155" s="2"/>
      <c r="J155" s="2"/>
      <c r="L155" s="79"/>
      <c r="M155" s="79"/>
      <c r="N155" s="79"/>
      <c r="O155" s="79"/>
      <c r="P155" s="79"/>
      <c r="Q155" s="79"/>
      <c r="R155" s="79"/>
      <c r="S155" s="79"/>
      <c r="T155" s="79"/>
    </row>
    <row r="156" spans="1:20">
      <c r="A156" s="2"/>
      <c r="B156" s="2"/>
      <c r="C156" s="2"/>
      <c r="D156" s="2"/>
      <c r="E156" s="2"/>
      <c r="F156" s="2"/>
      <c r="G156" s="2"/>
      <c r="H156" s="2"/>
      <c r="I156" s="2"/>
      <c r="J156" s="2"/>
      <c r="L156" s="6"/>
      <c r="M156" s="6"/>
      <c r="N156" s="6"/>
      <c r="O156" s="6"/>
      <c r="P156" s="6"/>
      <c r="Q156" s="6"/>
      <c r="R156" s="6"/>
      <c r="S156" s="6"/>
      <c r="T156" s="6"/>
    </row>
    <row r="157" spans="1:20">
      <c r="A157" s="2"/>
      <c r="B157" s="2"/>
      <c r="C157" s="2"/>
      <c r="D157" s="2"/>
      <c r="E157" s="2"/>
      <c r="F157" s="2"/>
      <c r="G157" s="2"/>
      <c r="H157" s="2"/>
      <c r="I157" s="2"/>
      <c r="J157" s="2"/>
      <c r="L157" s="6"/>
      <c r="M157" s="6"/>
      <c r="N157" s="6"/>
      <c r="O157" s="6"/>
      <c r="P157" s="6"/>
      <c r="Q157" s="6"/>
      <c r="R157" s="6"/>
      <c r="S157" s="6"/>
      <c r="T157" s="6"/>
    </row>
    <row r="158" spans="1:20">
      <c r="A158" s="2"/>
      <c r="B158" s="2"/>
      <c r="C158" s="2"/>
      <c r="D158" s="2"/>
      <c r="E158" s="2"/>
      <c r="F158" s="2"/>
      <c r="G158" s="2"/>
      <c r="H158" s="2"/>
      <c r="I158" s="2"/>
      <c r="J158" s="2"/>
      <c r="L158" s="6"/>
      <c r="M158" s="6"/>
      <c r="N158" s="6"/>
      <c r="O158" s="6"/>
      <c r="P158" s="6"/>
      <c r="Q158" s="6"/>
      <c r="R158" s="6"/>
      <c r="S158" s="6"/>
      <c r="T158" s="6"/>
    </row>
    <row r="159" spans="1:20">
      <c r="A159" s="2"/>
      <c r="B159" s="2"/>
      <c r="C159" s="2"/>
      <c r="D159" s="2"/>
      <c r="E159" s="2"/>
      <c r="F159" s="2"/>
      <c r="G159" s="2"/>
      <c r="H159" s="2"/>
      <c r="I159" s="2"/>
      <c r="J159" s="2"/>
      <c r="L159" s="6"/>
      <c r="M159" s="6"/>
      <c r="N159" s="6"/>
      <c r="O159" s="6"/>
      <c r="P159" s="6"/>
      <c r="Q159" s="6"/>
      <c r="R159" s="6"/>
      <c r="S159" s="6"/>
      <c r="T159" s="6"/>
    </row>
    <row r="160" spans="1:20">
      <c r="A160" s="2"/>
      <c r="B160" s="2"/>
      <c r="C160" s="2"/>
      <c r="D160" s="2"/>
      <c r="E160" s="2"/>
      <c r="F160" s="2"/>
      <c r="G160" s="2"/>
      <c r="H160" s="2"/>
      <c r="I160" s="2"/>
      <c r="J160" s="2"/>
      <c r="L160" s="6"/>
      <c r="M160" s="6"/>
      <c r="N160" s="6"/>
      <c r="O160" s="6"/>
      <c r="P160" s="6"/>
      <c r="Q160" s="6"/>
      <c r="R160" s="6"/>
      <c r="S160" s="6"/>
      <c r="T160" s="6"/>
    </row>
    <row r="161" spans="1:20">
      <c r="A161" s="2"/>
      <c r="B161" s="2"/>
      <c r="C161" s="2"/>
      <c r="D161" s="2"/>
      <c r="E161" s="2"/>
      <c r="F161" s="2"/>
      <c r="G161" s="2"/>
      <c r="H161" s="2"/>
      <c r="I161" s="2"/>
      <c r="J161" s="2"/>
      <c r="L161" s="6"/>
      <c r="M161" s="6"/>
      <c r="N161" s="6"/>
      <c r="O161" s="6"/>
      <c r="P161" s="6"/>
      <c r="Q161" s="6"/>
      <c r="R161" s="6"/>
      <c r="S161" s="6"/>
      <c r="T161" s="6"/>
    </row>
    <row r="162" spans="1:20">
      <c r="A162" s="2"/>
      <c r="B162" s="2"/>
      <c r="C162" s="2"/>
      <c r="D162" s="2"/>
      <c r="E162" s="2"/>
      <c r="F162" s="2"/>
      <c r="G162" s="2"/>
      <c r="H162" s="2"/>
      <c r="I162" s="2"/>
      <c r="J162" s="2"/>
      <c r="L162" s="6"/>
      <c r="M162" s="6"/>
      <c r="N162" s="6"/>
      <c r="O162" s="6"/>
      <c r="P162" s="6"/>
      <c r="Q162" s="6"/>
      <c r="R162" s="6"/>
      <c r="S162" s="6"/>
      <c r="T162" s="6"/>
    </row>
    <row r="163" spans="1:20">
      <c r="A163" s="2"/>
      <c r="B163" s="2"/>
      <c r="C163" s="2"/>
      <c r="D163" s="2"/>
      <c r="E163" s="2"/>
      <c r="F163" s="2"/>
      <c r="G163" s="2"/>
      <c r="H163" s="2"/>
      <c r="I163" s="2"/>
      <c r="J163" s="2"/>
      <c r="L163" s="6"/>
      <c r="M163" s="6"/>
      <c r="N163" s="6"/>
      <c r="O163" s="6"/>
      <c r="P163" s="6"/>
      <c r="Q163" s="6"/>
      <c r="R163" s="6"/>
      <c r="S163" s="6"/>
      <c r="T163" s="6"/>
    </row>
    <row r="164" spans="1:20">
      <c r="A164" s="2"/>
      <c r="B164" s="2"/>
      <c r="C164" s="2"/>
      <c r="D164" s="2"/>
      <c r="E164" s="2"/>
      <c r="F164" s="2"/>
      <c r="G164" s="2"/>
      <c r="H164" s="2"/>
      <c r="I164" s="2"/>
      <c r="J164" s="2"/>
      <c r="L164" s="6"/>
      <c r="M164" s="6"/>
      <c r="N164" s="6"/>
      <c r="O164" s="6"/>
      <c r="P164" s="6"/>
      <c r="Q164" s="6"/>
      <c r="R164" s="6"/>
      <c r="S164" s="6"/>
      <c r="T164" s="6"/>
    </row>
    <row r="165" spans="1:20">
      <c r="A165" s="2"/>
      <c r="B165" s="2"/>
      <c r="C165" s="2"/>
      <c r="D165" s="2"/>
      <c r="E165" s="2"/>
      <c r="F165" s="2"/>
      <c r="G165" s="2"/>
      <c r="H165" s="2"/>
      <c r="I165" s="2"/>
      <c r="J165" s="2"/>
      <c r="L165" s="6"/>
      <c r="M165" s="6"/>
      <c r="N165" s="6"/>
      <c r="O165" s="6"/>
      <c r="P165" s="6"/>
      <c r="Q165" s="6"/>
      <c r="R165" s="6"/>
      <c r="S165" s="6"/>
      <c r="T165" s="6"/>
    </row>
    <row r="166" spans="1:20">
      <c r="J166" s="2"/>
      <c r="L166" s="6"/>
      <c r="M166" s="6"/>
      <c r="N166" s="6"/>
      <c r="O166" s="6"/>
      <c r="P166" s="6"/>
      <c r="Q166" s="6"/>
      <c r="R166" s="6"/>
      <c r="S166" s="6"/>
      <c r="T166" s="6"/>
    </row>
    <row r="167" spans="1:20">
      <c r="J167" s="2"/>
      <c r="L167" s="6"/>
      <c r="M167" s="6"/>
      <c r="N167" s="6"/>
      <c r="O167" s="6"/>
      <c r="P167" s="6"/>
      <c r="Q167" s="6"/>
      <c r="R167" s="6"/>
      <c r="S167" s="6"/>
      <c r="T167" s="6"/>
    </row>
    <row r="168" spans="1:20">
      <c r="J168" s="2"/>
      <c r="L168" s="6"/>
      <c r="M168" s="6"/>
      <c r="N168" s="6"/>
      <c r="O168" s="6"/>
      <c r="P168" s="6"/>
      <c r="Q168" s="6"/>
      <c r="R168" s="6"/>
      <c r="S168" s="6"/>
      <c r="T168" s="6"/>
    </row>
    <row r="169" spans="1:20">
      <c r="J169" s="2"/>
      <c r="L169" s="6"/>
      <c r="M169" s="6"/>
      <c r="N169" s="6"/>
      <c r="O169" s="6"/>
      <c r="P169" s="6"/>
      <c r="Q169" s="6"/>
      <c r="R169" s="6"/>
      <c r="S169" s="6"/>
      <c r="T169" s="6"/>
    </row>
    <row r="170" spans="1:20">
      <c r="J170" s="2"/>
      <c r="L170" s="6"/>
      <c r="M170" s="6"/>
      <c r="N170" s="6"/>
      <c r="O170" s="6"/>
      <c r="P170" s="6"/>
      <c r="Q170" s="6"/>
      <c r="R170" s="6"/>
      <c r="S170" s="6"/>
      <c r="T170" s="6"/>
    </row>
    <row r="171" spans="1:20">
      <c r="J171" s="2"/>
      <c r="L171" s="6"/>
      <c r="M171" s="6"/>
      <c r="N171" s="6"/>
      <c r="O171" s="6"/>
      <c r="P171" s="6"/>
      <c r="Q171" s="6"/>
      <c r="R171" s="6"/>
      <c r="S171" s="6"/>
      <c r="T171" s="6"/>
    </row>
    <row r="172" spans="1:20">
      <c r="J172" s="2"/>
      <c r="L172" s="6"/>
      <c r="M172" s="6"/>
      <c r="N172" s="6"/>
      <c r="O172" s="6"/>
      <c r="P172" s="6"/>
      <c r="Q172" s="6"/>
      <c r="R172" s="6"/>
      <c r="S172" s="6"/>
      <c r="T172" s="6"/>
    </row>
    <row r="173" spans="1:20">
      <c r="J173" s="2"/>
      <c r="L173" s="6"/>
      <c r="M173" s="6"/>
      <c r="N173" s="6"/>
      <c r="O173" s="6"/>
      <c r="P173" s="6"/>
      <c r="Q173" s="6"/>
      <c r="R173" s="6"/>
      <c r="S173" s="6"/>
      <c r="T173" s="6"/>
    </row>
    <row r="174" spans="1:20">
      <c r="J174" s="2"/>
      <c r="L174" s="6"/>
      <c r="M174" s="6"/>
      <c r="N174" s="6"/>
      <c r="O174" s="6"/>
      <c r="P174" s="6"/>
      <c r="Q174" s="6"/>
      <c r="R174" s="6"/>
      <c r="S174" s="6"/>
      <c r="T174" s="6"/>
    </row>
    <row r="175" spans="1:20">
      <c r="J175" s="2"/>
    </row>
  </sheetData>
  <mergeCells count="240">
    <mergeCell ref="A140:B140"/>
    <mergeCell ref="H102:H103"/>
    <mergeCell ref="A137:B137"/>
    <mergeCell ref="A138:B138"/>
    <mergeCell ref="A139:B139"/>
    <mergeCell ref="A109:B109"/>
    <mergeCell ref="A110:B110"/>
    <mergeCell ref="C133:C134"/>
    <mergeCell ref="C115:C116"/>
    <mergeCell ref="A121:B121"/>
    <mergeCell ref="A136:B136"/>
    <mergeCell ref="D133:D134"/>
    <mergeCell ref="E133:G133"/>
    <mergeCell ref="H133:H134"/>
    <mergeCell ref="A119:B119"/>
    <mergeCell ref="I133:I134"/>
    <mergeCell ref="A135:B135"/>
    <mergeCell ref="A122:B122"/>
    <mergeCell ref="A120:B120"/>
    <mergeCell ref="A133:B134"/>
    <mergeCell ref="I68:I69"/>
    <mergeCell ref="A70:B70"/>
    <mergeCell ref="H115:H116"/>
    <mergeCell ref="I115:I116"/>
    <mergeCell ref="A117:B117"/>
    <mergeCell ref="A118:B118"/>
    <mergeCell ref="A72:B72"/>
    <mergeCell ref="A74:B74"/>
    <mergeCell ref="A75:B75"/>
    <mergeCell ref="D68:D69"/>
    <mergeCell ref="E68:G68"/>
    <mergeCell ref="H68:H69"/>
    <mergeCell ref="C68:C69"/>
    <mergeCell ref="C89:C90"/>
    <mergeCell ref="C102:C103"/>
    <mergeCell ref="A94:B94"/>
    <mergeCell ref="A95:B95"/>
    <mergeCell ref="A108:B108"/>
    <mergeCell ref="H56:H57"/>
    <mergeCell ref="I56:I57"/>
    <mergeCell ref="A58:B58"/>
    <mergeCell ref="A59:B59"/>
    <mergeCell ref="I89:I90"/>
    <mergeCell ref="A115:B116"/>
    <mergeCell ref="D115:D116"/>
    <mergeCell ref="E115:G115"/>
    <mergeCell ref="D56:D57"/>
    <mergeCell ref="A106:B106"/>
    <mergeCell ref="I102:I103"/>
    <mergeCell ref="A104:B104"/>
    <mergeCell ref="A105:B105"/>
    <mergeCell ref="A107:B107"/>
    <mergeCell ref="A96:B96"/>
    <mergeCell ref="A102:B103"/>
    <mergeCell ref="D102:D103"/>
    <mergeCell ref="E102:G102"/>
    <mergeCell ref="E56:G56"/>
    <mergeCell ref="A89:B90"/>
    <mergeCell ref="D89:D90"/>
    <mergeCell ref="E89:G89"/>
    <mergeCell ref="H89:H90"/>
    <mergeCell ref="A71:B71"/>
    <mergeCell ref="E31:G31"/>
    <mergeCell ref="A46:B46"/>
    <mergeCell ref="A48:B48"/>
    <mergeCell ref="A44:B45"/>
    <mergeCell ref="D44:D45"/>
    <mergeCell ref="E44:G44"/>
    <mergeCell ref="A33:B33"/>
    <mergeCell ref="A34:B34"/>
    <mergeCell ref="A36:B36"/>
    <mergeCell ref="A38:B38"/>
    <mergeCell ref="A35:B35"/>
    <mergeCell ref="C31:C32"/>
    <mergeCell ref="A1:C2"/>
    <mergeCell ref="B5:H5"/>
    <mergeCell ref="A19:B20"/>
    <mergeCell ref="D19:D20"/>
    <mergeCell ref="E19:G19"/>
    <mergeCell ref="H19:H20"/>
    <mergeCell ref="I19:I20"/>
    <mergeCell ref="A12:B12"/>
    <mergeCell ref="A6:D6"/>
    <mergeCell ref="D8:D9"/>
    <mergeCell ref="E8:G8"/>
    <mergeCell ref="H8:H9"/>
    <mergeCell ref="I8:I9"/>
    <mergeCell ref="A8:B9"/>
    <mergeCell ref="A10:B10"/>
    <mergeCell ref="D1:F2"/>
    <mergeCell ref="D3:F4"/>
    <mergeCell ref="A11:B11"/>
    <mergeCell ref="A14:B14"/>
    <mergeCell ref="A15:B15"/>
    <mergeCell ref="C8:C9"/>
    <mergeCell ref="C19:C20"/>
    <mergeCell ref="A17:B17"/>
    <mergeCell ref="A13:B13"/>
    <mergeCell ref="A24:B24"/>
    <mergeCell ref="A56:B57"/>
    <mergeCell ref="A63:B63"/>
    <mergeCell ref="A61:B61"/>
    <mergeCell ref="A68:B69"/>
    <mergeCell ref="A91:B91"/>
    <mergeCell ref="A92:B92"/>
    <mergeCell ref="A93:B93"/>
    <mergeCell ref="A47:B47"/>
    <mergeCell ref="A50:B50"/>
    <mergeCell ref="A51:B51"/>
    <mergeCell ref="A39:B39"/>
    <mergeCell ref="A62:B62"/>
    <mergeCell ref="A25:B25"/>
    <mergeCell ref="A37:B37"/>
    <mergeCell ref="A49:B49"/>
    <mergeCell ref="A73:B73"/>
    <mergeCell ref="A143:I146"/>
    <mergeCell ref="A16:I16"/>
    <mergeCell ref="A28:I28"/>
    <mergeCell ref="A40:I40"/>
    <mergeCell ref="A53:I53"/>
    <mergeCell ref="A65:I65"/>
    <mergeCell ref="A76:I76"/>
    <mergeCell ref="A97:I97"/>
    <mergeCell ref="A112:I112"/>
    <mergeCell ref="A124:I124"/>
    <mergeCell ref="A141:I141"/>
    <mergeCell ref="A26:B26"/>
    <mergeCell ref="A31:B32"/>
    <mergeCell ref="D31:D32"/>
    <mergeCell ref="A21:B21"/>
    <mergeCell ref="A22:B22"/>
    <mergeCell ref="H31:H32"/>
    <mergeCell ref="I44:I45"/>
    <mergeCell ref="H44:H45"/>
    <mergeCell ref="I31:I32"/>
    <mergeCell ref="A60:B60"/>
    <mergeCell ref="C44:C45"/>
    <mergeCell ref="C56:C57"/>
    <mergeCell ref="A23:B23"/>
    <mergeCell ref="L1:N2"/>
    <mergeCell ref="O1:Q2"/>
    <mergeCell ref="O3:Q4"/>
    <mergeCell ref="M5:S5"/>
    <mergeCell ref="L6:O6"/>
    <mergeCell ref="L8:M9"/>
    <mergeCell ref="N8:N9"/>
    <mergeCell ref="O8:O9"/>
    <mergeCell ref="P8:R8"/>
    <mergeCell ref="S8:S9"/>
    <mergeCell ref="L21:M22"/>
    <mergeCell ref="N21:N22"/>
    <mergeCell ref="O21:O22"/>
    <mergeCell ref="P21:R21"/>
    <mergeCell ref="S21:S22"/>
    <mergeCell ref="T21:T22"/>
    <mergeCell ref="L23:M23"/>
    <mergeCell ref="L24:M24"/>
    <mergeCell ref="T8:T9"/>
    <mergeCell ref="L10:M10"/>
    <mergeCell ref="L11:M11"/>
    <mergeCell ref="L12:M12"/>
    <mergeCell ref="L14:M14"/>
    <mergeCell ref="L15:M15"/>
    <mergeCell ref="L17:M17"/>
    <mergeCell ref="L18:T18"/>
    <mergeCell ref="L19:M19"/>
    <mergeCell ref="L35:M35"/>
    <mergeCell ref="L36:M36"/>
    <mergeCell ref="L38:M38"/>
    <mergeCell ref="L39:M39"/>
    <mergeCell ref="L41:M41"/>
    <mergeCell ref="L42:M42"/>
    <mergeCell ref="L43:T43"/>
    <mergeCell ref="L47:M47"/>
    <mergeCell ref="L26:M26"/>
    <mergeCell ref="L28:M28"/>
    <mergeCell ref="L30:T30"/>
    <mergeCell ref="L33:M34"/>
    <mergeCell ref="N33:N34"/>
    <mergeCell ref="O33:O34"/>
    <mergeCell ref="P33:R33"/>
    <mergeCell ref="S33:S34"/>
    <mergeCell ref="T33:T34"/>
    <mergeCell ref="L48:M48"/>
    <mergeCell ref="L50:M50"/>
    <mergeCell ref="L51:M51"/>
    <mergeCell ref="L52:M52"/>
    <mergeCell ref="L53:M53"/>
    <mergeCell ref="L54:M54"/>
    <mergeCell ref="L56:T56"/>
    <mergeCell ref="L59:M60"/>
    <mergeCell ref="N59:N60"/>
    <mergeCell ref="O59:O60"/>
    <mergeCell ref="P59:R59"/>
    <mergeCell ref="S59:S60"/>
    <mergeCell ref="T59:T60"/>
    <mergeCell ref="L106:M106"/>
    <mergeCell ref="L109:M109"/>
    <mergeCell ref="L75:M75"/>
    <mergeCell ref="L76:M76"/>
    <mergeCell ref="L77:M77"/>
    <mergeCell ref="L78:M78"/>
    <mergeCell ref="L80:M80"/>
    <mergeCell ref="L81:T81"/>
    <mergeCell ref="L61:M61"/>
    <mergeCell ref="L62:M62"/>
    <mergeCell ref="L63:M63"/>
    <mergeCell ref="L64:M64"/>
    <mergeCell ref="L65:M65"/>
    <mergeCell ref="L67:M67"/>
    <mergeCell ref="L69:T69"/>
    <mergeCell ref="N72:N74"/>
    <mergeCell ref="O72:O74"/>
    <mergeCell ref="P72:R72"/>
    <mergeCell ref="S72:S74"/>
    <mergeCell ref="T72:T74"/>
    <mergeCell ref="L72:M72"/>
    <mergeCell ref="L74:M74"/>
    <mergeCell ref="L143:M143"/>
    <mergeCell ref="L144:M144"/>
    <mergeCell ref="L145:M145"/>
    <mergeCell ref="L146:M146"/>
    <mergeCell ref="L147:M147"/>
    <mergeCell ref="L149:M149"/>
    <mergeCell ref="L150:T150"/>
    <mergeCell ref="L152:T155"/>
    <mergeCell ref="L123:M123"/>
    <mergeCell ref="L124:M124"/>
    <mergeCell ref="L125:M125"/>
    <mergeCell ref="L126:M126"/>
    <mergeCell ref="L127:M127"/>
    <mergeCell ref="L129:M129"/>
    <mergeCell ref="L130:M130"/>
    <mergeCell ref="L132:T132"/>
    <mergeCell ref="L141:M142"/>
    <mergeCell ref="N141:N142"/>
    <mergeCell ref="O141:O142"/>
    <mergeCell ref="P141:R141"/>
    <mergeCell ref="S141:S142"/>
    <mergeCell ref="T141:T142"/>
  </mergeCells>
  <pageMargins left="0.11811023622047245" right="0.11811023622047245" top="0.15748031496062992" bottom="0.15748031496062992" header="0.11811023622047245" footer="0.11811023622047245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2025-01-10T05:09:01Z</dcterms:modified>
</cp:coreProperties>
</file>